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Sheet'!$A$1:$L$69</definedName>
    <definedName name="_xlnm.Print_Area" localSheetId="3">'Cash Flow'!$A$1:$K$58</definedName>
    <definedName name="_xlnm.Print_Area" localSheetId="2">'Equity'!$A$1:$R$53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<sst xmlns="http://schemas.openxmlformats.org/spreadsheetml/2006/main" count="206" uniqueCount="160">
  <si>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</si>
  <si>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</si>
  <si>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</si>
  <si>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</si>
  <si>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</si>
  <si>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</si>
  <si>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</si>
  <si>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</si>
  <si>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</si>
  <si>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</si>
  <si>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</si>
  <si>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</si>
  <si>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</si>
  <si>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</si>
  <si>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</si>
  <si>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</si>
  <si>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</si>
  <si>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</si>
  <si>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</si>
  <si>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</si>
  <si>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</si>
  <si>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</si>
  <si>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reserves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</si>
  <si>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</si>
  <si>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</si>
  <si>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</si>
  <si>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</si>
  <si>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</si>
  <si>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</si>
  <si>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</si>
  <si>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</si>
  <si>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</si>
  <si>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</si>
  <si>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</si>
  <si>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</si>
  <si>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</si>
  <si>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</si>
  <si>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</si>
  <si>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</si>
  <si>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</si>
  <si>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</si>
  <si>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</si>
  <si>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</si>
  <si>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</si>
  <si>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</si>
  <si>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</si>
  <si>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</si>
  <si>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</si>
  <si>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</si>
  <si>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</si>
  <si>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</si>
  <si>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</si>
  <si>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</si>
  <si>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</si>
  <si>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</si>
  <si>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</si>
  <si>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</si>
  <si>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</si>
  <si>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</si>
  <si>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Basic Earnings per Ordinary Share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</si>
  <si>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</si>
  <si>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</si>
  <si>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</si>
  <si>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</si>
  <si>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</si>
  <si>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</si>
  <si>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</si>
  <si>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</si>
  <si>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Equity</t>
  </si>
  <si>
    <t>(Accumulated</t>
  </si>
  <si>
    <t>Shareholders of the Company</t>
  </si>
  <si>
    <t>Capital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</si>
  <si>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</si>
  <si>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</si>
  <si>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</si>
  <si>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</si>
  <si>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</si>
  <si>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</si>
  <si>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</si>
  <si>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>losses)</t>
  </si>
  <si>
    <t xml:space="preserve">       RM'000</t>
  </si>
  <si>
    <t xml:space="preserve">     RM'000</t>
  </si>
  <si>
    <t xml:space="preserve">        RM'000</t>
  </si>
  <si>
    <t>Short-term borrowings</t>
  </si>
  <si>
    <t xml:space="preserve">   Attributable to the Shareholders of the Company</t>
  </si>
  <si>
    <t>Operating profit before exceptional item</t>
  </si>
  <si>
    <t>Exceptional item</t>
  </si>
  <si>
    <t>Operating profit after exceptional item</t>
  </si>
  <si>
    <t>Net cash outflow from investing activities</t>
  </si>
  <si>
    <t>Cash &amp; cash equivalents at the beginning of the year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</si>
  <si>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</si>
  <si>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</si>
  <si>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</si>
  <si>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</si>
  <si>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</si>
  <si>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</si>
  <si>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</si>
  <si>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</si>
  <si>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</si>
  <si>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</si>
  <si>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</si>
  <si>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</si>
  <si>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earnings /</t>
  </si>
  <si>
    <t>Interest expense paid</t>
  </si>
  <si>
    <t>Payment of dividends to shareholders of the Company</t>
  </si>
  <si>
    <t xml:space="preserve">Payment of dividends to minority shareholder of a subsidiary </t>
  </si>
  <si>
    <t>(The unaudited Condensed Consolidated Income Statement should be read in conjunction with the Annual Financial</t>
  </si>
  <si>
    <t xml:space="preserve"> Statements for the year ended 31 December 2006)</t>
  </si>
  <si>
    <t xml:space="preserve">(The unaudited Condensed Consolidated Balance Sheet should be read in conjunction with the Annual Financial </t>
  </si>
  <si>
    <t>UNAUDITED CONDENSED CONSOLIDATED BALANCE SHEET</t>
  </si>
  <si>
    <t>UNAUDITED CONDENSED CONSOLIDATED STATEMENT OF CHANGES IN EQUITY</t>
  </si>
  <si>
    <t>UNAUDITED CONDENSED CONSOLIDATED CASH FLOW STATEMENT</t>
  </si>
  <si>
    <t>(The unaudited Condensed Consolidated Cash Flow Statement should be read in conjunction with the Annual</t>
  </si>
  <si>
    <t xml:space="preserve"> Financial Statements for the year ended 31 December 2006)</t>
  </si>
  <si>
    <t>(The unaudited Condensed Consolidated Statement of Changes in Equity should be read in conjunction with the Annual Financial Statements for</t>
  </si>
  <si>
    <t xml:space="preserve"> the year ended 31 December 2006)</t>
  </si>
  <si>
    <t>Prepaid lease payments</t>
  </si>
  <si>
    <t>Net profit for the period</t>
  </si>
  <si>
    <t>Cash &amp; cash equivalents at the end of the financial period</t>
  </si>
  <si>
    <t xml:space="preserve">ANNOUNCEMENT OF UNAUDITED CONSOLIDATED RESULTS </t>
  </si>
  <si>
    <t xml:space="preserve">Balance at 1 January 2006 </t>
  </si>
  <si>
    <t>Balance at 1 January 2007</t>
  </si>
  <si>
    <t>UNAUDITED CONDENSED CONSOLIDATED INCOME STATEMENT</t>
  </si>
  <si>
    <t>Profit for the period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</si>
  <si>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</si>
  <si>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</si>
  <si>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</si>
  <si>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</si>
  <si>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</si>
  <si>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</si>
  <si>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 xml:space="preserve">     31.12.2006  #</t>
  </si>
  <si>
    <t>Share of results of an associated company</t>
  </si>
  <si>
    <t xml:space="preserve">       Non-distributable</t>
  </si>
  <si>
    <t>Distributable</t>
  </si>
  <si>
    <t>Repayment of loans by an associate</t>
  </si>
  <si>
    <t>Dividends paid</t>
  </si>
  <si>
    <t>- Final dividend for the financial year ended</t>
  </si>
  <si>
    <t xml:space="preserve">  31.12.2005 paid on 19.6.2006</t>
  </si>
  <si>
    <t xml:space="preserve">  31.12.2006 paid on 25.6.2007</t>
  </si>
  <si>
    <t>Non-current liabilities</t>
  </si>
  <si>
    <t>FOR THE THIRD QUARTER AND NINE MONTHS ENDED 30 SEPTEMBER 2007</t>
  </si>
  <si>
    <t>30.9.2007</t>
  </si>
  <si>
    <t>30.9.2006</t>
  </si>
  <si>
    <t>9 months ended</t>
  </si>
  <si>
    <t>For the 9 months ended 30 September 2007</t>
  </si>
  <si>
    <t>Dividends payable</t>
  </si>
  <si>
    <t>- Interim dividend for the financial year ending</t>
  </si>
  <si>
    <t>Balance at 30 September 2006</t>
  </si>
  <si>
    <t>Balance at 30 September 2007</t>
  </si>
  <si>
    <t>Dividend payable</t>
  </si>
  <si>
    <t>(Repayment)/Drawdown of bank borrowings</t>
  </si>
  <si>
    <t>Net cash (outflow)/inflow from financing activities</t>
  </si>
  <si>
    <t>Net increase in cash &amp; cash equivalents</t>
  </si>
  <si>
    <t xml:space="preserve">  31.12.2006 paid on 17.11.2006</t>
  </si>
  <si>
    <t>- Interim dividend for the financial year ended</t>
  </si>
  <si>
    <t xml:space="preserve">  31.12.2007 payable on 23.11.2007</t>
  </si>
  <si>
    <t>Income taxes refund/(paid)</t>
  </si>
  <si>
    <t>Bank overdraft at the end of the financial period</t>
  </si>
  <si>
    <t>Cash &amp; cash equivalents in the consolidated balance sheet</t>
  </si>
  <si>
    <t>Cash and cash equivalent at the end of the financial period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</si>
</sst>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13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3" xfId="0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18</xdr:row>
      <xdr:rowOff>95250</xdr:rowOff>
    </xdr:from>
    <xdr:to>
      <xdr:col>8</xdr:col>
      <xdr:colOff>314325</xdr:colOff>
      <xdr:row>18</xdr:row>
      <xdr:rowOff>95250</xdr:rowOff>
    </xdr:to>
    <xdr:sp>
      <xdr:nvSpPr>
        <xdr:cNvPr id="1" name="Line 124"/>
        <xdr:cNvSpPr>
          <a:spLocks/>
        </xdr:cNvSpPr>
      </xdr:nvSpPr>
      <xdr:spPr>
        <a:xfrm flipH="1">
          <a:off x="4924425" y="3438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561975</xdr:colOff>
      <xdr:row>18</xdr:row>
      <xdr:rowOff>85725</xdr:rowOff>
    </xdr:from>
    <xdr:to>
      <xdr:col>15</xdr:col>
      <xdr:colOff>9525</xdr:colOff>
      <xdr:row>18</xdr:row>
      <xdr:rowOff>85725</xdr:rowOff>
    </xdr:to>
    <xdr:sp>
      <xdr:nvSpPr>
        <xdr:cNvPr id="2" name="Line 125"/>
        <xdr:cNvSpPr>
          <a:spLocks/>
        </xdr:cNvSpPr>
      </xdr:nvSpPr>
      <xdr:spPr>
        <a:xfrm flipV="1">
          <a:off x="6810375" y="34290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247650</xdr:colOff>
      <xdr:row>18</xdr:row>
      <xdr:rowOff>95250</xdr:rowOff>
    </xdr:to>
    <xdr:sp>
      <xdr:nvSpPr>
        <xdr:cNvPr id="3" name="Line 126"/>
        <xdr:cNvSpPr>
          <a:spLocks/>
        </xdr:cNvSpPr>
      </xdr:nvSpPr>
      <xdr:spPr>
        <a:xfrm flipH="1" flipV="1">
          <a:off x="3143250" y="3438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552450</xdr:colOff>
      <xdr:row>18</xdr:row>
      <xdr:rowOff>95250</xdr:rowOff>
    </xdr:from>
    <xdr:to>
      <xdr:col>6</xdr:col>
      <xdr:colOff>819150</xdr:colOff>
      <xdr:row>18</xdr:row>
      <xdr:rowOff>95250</xdr:rowOff>
    </xdr:to>
    <xdr:sp>
      <xdr:nvSpPr>
        <xdr:cNvPr id="4" name="Line 127"/>
        <xdr:cNvSpPr>
          <a:spLocks/>
        </xdr:cNvSpPr>
      </xdr:nvSpPr>
      <xdr:spPr>
        <a:xfrm flipV="1">
          <a:off x="4552950" y="343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\Qtr%203-2007\FY07Q3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Bsheet analysis"/>
    </sheetNames>
    <sheetDataSet>
      <sheetData sheetId="2">
        <row r="8">
          <cell r="F8">
            <v>643167</v>
          </cell>
        </row>
        <row r="9">
          <cell r="F9">
            <v>19943</v>
          </cell>
        </row>
        <row r="10">
          <cell r="F10">
            <v>11954</v>
          </cell>
        </row>
        <row r="12">
          <cell r="F12">
            <v>262500</v>
          </cell>
        </row>
        <row r="14">
          <cell r="F14">
            <v>14393</v>
          </cell>
        </row>
        <row r="20">
          <cell r="F20">
            <v>10575</v>
          </cell>
        </row>
        <row r="21">
          <cell r="F21">
            <v>35540</v>
          </cell>
        </row>
        <row r="22">
          <cell r="F22">
            <v>6566</v>
          </cell>
        </row>
        <row r="23">
          <cell r="F23">
            <v>13145</v>
          </cell>
        </row>
        <row r="30">
          <cell r="F30">
            <v>440000</v>
          </cell>
        </row>
        <row r="31">
          <cell r="F31">
            <v>257055.94368000003</v>
          </cell>
        </row>
        <row r="33">
          <cell r="F33">
            <v>53670</v>
          </cell>
        </row>
        <row r="40">
          <cell r="F40">
            <v>83867</v>
          </cell>
        </row>
        <row r="41">
          <cell r="F41">
            <v>10912</v>
          </cell>
        </row>
        <row r="42">
          <cell r="F42">
            <v>13635</v>
          </cell>
        </row>
        <row r="46">
          <cell r="F46">
            <v>65151</v>
          </cell>
        </row>
        <row r="47">
          <cell r="F47">
            <v>77963</v>
          </cell>
        </row>
        <row r="48">
          <cell r="F48">
            <v>5893</v>
          </cell>
        </row>
        <row r="49">
          <cell r="F49">
            <v>9636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1">
      <selection activeCell="A1" sqref="A1"/>
    </sheetView>
  </sheetViews>
  <sheetFormatPr defaultColWidth="9.140625" defaultRowHeight="15"/>
  <cols>
    <col min="1" max="1" width="2.8515625" style="34" customWidth="1"/>
    <col min="2" max="3" width="2.7109375" style="34" customWidth="1"/>
    <col min="4" max="4" width="6.7109375" style="34" customWidth="1"/>
    <col min="5" max="5" width="19.8515625" style="34" customWidth="1"/>
    <col min="6" max="6" width="6.7109375" style="34" customWidth="1"/>
    <col min="7" max="7" width="3.28125" style="34" customWidth="1"/>
    <col min="8" max="8" width="10.00390625" style="34" customWidth="1"/>
    <col min="9" max="9" width="2.421875" style="34" customWidth="1"/>
    <col min="10" max="10" width="12.8515625" style="34" customWidth="1"/>
    <col min="11" max="11" width="4.140625" style="34" customWidth="1"/>
    <col min="12" max="12" width="10.00390625" style="34" customWidth="1"/>
    <col min="13" max="13" width="2.140625" style="34" customWidth="1"/>
    <col min="14" max="14" width="12.421875" style="34" customWidth="1"/>
    <col min="15" max="15" width="2.7109375" style="34" customWidth="1"/>
    <col min="16" max="16" width="9.140625" style="34" customWidth="1"/>
    <col min="17" max="17" width="9.140625" style="103" customWidth="1"/>
    <col min="18" max="16384" width="9.140625" style="34" customWidth="1"/>
  </cols>
  <sheetData>
    <row r="1" spans="1:15" ht="1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2" t="s">
        <v>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63"/>
      <c r="O4" s="33"/>
    </row>
    <row r="5" spans="1:15" ht="15" customHeight="1">
      <c r="A5" s="33" t="s">
        <v>119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customHeight="1">
      <c r="A6" s="36" t="s">
        <v>140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 customHeight="1">
      <c r="A8" s="20"/>
      <c r="B8" s="20"/>
      <c r="C8" s="37"/>
      <c r="D8" s="37"/>
      <c r="E8" s="37"/>
      <c r="F8" s="37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6"/>
      <c r="B9" s="36"/>
      <c r="C9" s="38"/>
      <c r="D9" s="38"/>
      <c r="E9" s="38"/>
      <c r="F9" s="38"/>
      <c r="G9" s="36"/>
      <c r="H9" s="36"/>
      <c r="I9" s="36"/>
      <c r="J9" s="36"/>
      <c r="K9" s="36"/>
      <c r="L9" s="36"/>
      <c r="M9" s="36"/>
      <c r="N9" s="36"/>
      <c r="O9" s="36"/>
    </row>
    <row r="10" spans="1:17" s="40" customFormat="1" ht="15" customHeight="1">
      <c r="A10" s="16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Q10" s="104"/>
    </row>
    <row r="11" spans="1:15" ht="15" customHeight="1">
      <c r="A11" s="36"/>
      <c r="B11" s="36"/>
      <c r="C11" s="3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6"/>
    </row>
    <row r="12" spans="1:2" ht="14.25" customHeight="1">
      <c r="A12" s="10" t="s">
        <v>122</v>
      </c>
      <c r="B12" s="19"/>
    </row>
    <row r="13" spans="1:2" ht="14.25" customHeight="1">
      <c r="A13" s="19"/>
      <c r="B13" s="19"/>
    </row>
    <row r="14" spans="1:18" ht="14.25" customHeight="1">
      <c r="A14" s="41"/>
      <c r="B14" s="41"/>
      <c r="C14" s="42"/>
      <c r="D14" s="42"/>
      <c r="E14" s="42"/>
      <c r="F14" s="42"/>
      <c r="G14" s="42"/>
      <c r="H14" s="51" t="s">
        <v>24</v>
      </c>
      <c r="I14" s="52"/>
      <c r="J14" s="52"/>
      <c r="K14" s="53"/>
      <c r="L14" s="51" t="s">
        <v>143</v>
      </c>
      <c r="M14" s="52"/>
      <c r="N14" s="52"/>
      <c r="O14" s="42"/>
      <c r="Q14" s="105"/>
      <c r="R14" s="50"/>
    </row>
    <row r="15" spans="1:18" ht="14.25" customHeight="1">
      <c r="A15" s="43"/>
      <c r="B15" s="44"/>
      <c r="C15" s="45"/>
      <c r="D15" s="45"/>
      <c r="E15" s="45"/>
      <c r="F15" s="45"/>
      <c r="G15" s="45"/>
      <c r="H15" s="208" t="s">
        <v>141</v>
      </c>
      <c r="I15" s="208"/>
      <c r="J15" s="208" t="s">
        <v>142</v>
      </c>
      <c r="K15" s="209"/>
      <c r="L15" s="208" t="str">
        <f>H15</f>
        <v>30.9.2007</v>
      </c>
      <c r="M15" s="208"/>
      <c r="N15" s="208" t="str">
        <f>J15</f>
        <v>30.9.2006</v>
      </c>
      <c r="O15" s="45"/>
      <c r="Q15" s="105"/>
      <c r="R15" s="50"/>
    </row>
    <row r="16" spans="1:18" ht="14.25" customHeight="1">
      <c r="A16" s="229"/>
      <c r="B16" s="230"/>
      <c r="C16" s="231"/>
      <c r="D16" s="231"/>
      <c r="E16" s="231"/>
      <c r="F16" s="231"/>
      <c r="G16" s="231"/>
      <c r="H16" s="124" t="s">
        <v>3</v>
      </c>
      <c r="I16" s="124"/>
      <c r="J16" s="232" t="s">
        <v>80</v>
      </c>
      <c r="K16" s="233"/>
      <c r="L16" s="124" t="s">
        <v>3</v>
      </c>
      <c r="M16" s="124"/>
      <c r="N16" s="234" t="s">
        <v>81</v>
      </c>
      <c r="O16" s="231"/>
      <c r="Q16" s="105"/>
      <c r="R16" s="50"/>
    </row>
    <row r="17" spans="1:18" ht="14.25" customHeight="1">
      <c r="A17" s="125"/>
      <c r="B17" s="125"/>
      <c r="C17" s="69"/>
      <c r="D17" s="69"/>
      <c r="E17" s="69"/>
      <c r="F17" s="69"/>
      <c r="G17" s="69"/>
      <c r="H17" s="46"/>
      <c r="I17" s="126"/>
      <c r="J17" s="46"/>
      <c r="K17" s="126"/>
      <c r="L17" s="46"/>
      <c r="M17" s="127"/>
      <c r="N17" s="46"/>
      <c r="O17" s="47"/>
      <c r="Q17" s="105"/>
      <c r="R17" s="50"/>
    </row>
    <row r="18" spans="1:18" s="19" customFormat="1" ht="14.25" customHeight="1" thickBot="1">
      <c r="A18" s="128" t="s">
        <v>9</v>
      </c>
      <c r="B18" s="128"/>
      <c r="C18" s="128"/>
      <c r="D18" s="128"/>
      <c r="E18" s="128"/>
      <c r="F18" s="129"/>
      <c r="G18" s="128"/>
      <c r="H18" s="213">
        <v>114165</v>
      </c>
      <c r="I18" s="214"/>
      <c r="J18" s="215">
        <v>85978</v>
      </c>
      <c r="K18" s="214"/>
      <c r="L18" s="214">
        <v>301872</v>
      </c>
      <c r="M18" s="214"/>
      <c r="N18" s="214">
        <v>236016</v>
      </c>
      <c r="O18" s="67"/>
      <c r="P18" s="68"/>
      <c r="Q18" s="116"/>
      <c r="R18" s="61"/>
    </row>
    <row r="19" spans="1:18" ht="14.25" customHeight="1">
      <c r="A19" s="125"/>
      <c r="B19" s="125"/>
      <c r="C19" s="130"/>
      <c r="D19" s="69"/>
      <c r="E19" s="69"/>
      <c r="F19" s="131"/>
      <c r="G19" s="69"/>
      <c r="H19" s="81"/>
      <c r="I19" s="82"/>
      <c r="J19" s="216"/>
      <c r="K19" s="82"/>
      <c r="L19" s="82"/>
      <c r="M19" s="82"/>
      <c r="N19" s="82"/>
      <c r="O19" s="69"/>
      <c r="P19" s="69"/>
      <c r="Q19" s="105"/>
      <c r="R19" s="50"/>
    </row>
    <row r="20" spans="1:18" ht="14.25" customHeight="1">
      <c r="A20" s="118" t="s">
        <v>85</v>
      </c>
      <c r="B20" s="125"/>
      <c r="C20" s="69"/>
      <c r="D20" s="69"/>
      <c r="E20" s="69"/>
      <c r="F20" s="131"/>
      <c r="G20" s="69"/>
      <c r="H20" s="81">
        <v>38834</v>
      </c>
      <c r="I20" s="82"/>
      <c r="J20" s="216">
        <v>19151</v>
      </c>
      <c r="K20" s="217"/>
      <c r="L20" s="218">
        <v>81126</v>
      </c>
      <c r="M20" s="82"/>
      <c r="N20" s="82">
        <v>44470</v>
      </c>
      <c r="O20" s="115"/>
      <c r="P20" s="70"/>
      <c r="Q20" s="105"/>
      <c r="R20" s="50"/>
    </row>
    <row r="21" spans="1:18" ht="14.25" customHeight="1">
      <c r="A21" s="118"/>
      <c r="B21" s="125"/>
      <c r="C21" s="69"/>
      <c r="D21" s="69"/>
      <c r="E21" s="69"/>
      <c r="F21" s="131"/>
      <c r="G21" s="69"/>
      <c r="H21" s="81"/>
      <c r="I21" s="82"/>
      <c r="J21" s="81"/>
      <c r="K21" s="82"/>
      <c r="L21" s="218"/>
      <c r="M21" s="82"/>
      <c r="N21" s="82"/>
      <c r="O21" s="70"/>
      <c r="P21" s="70"/>
      <c r="Q21" s="105"/>
      <c r="R21" s="50"/>
    </row>
    <row r="22" spans="1:18" ht="14.25" customHeight="1">
      <c r="A22" s="118" t="s">
        <v>86</v>
      </c>
      <c r="B22" s="125"/>
      <c r="C22" s="69"/>
      <c r="D22" s="69"/>
      <c r="E22" s="69"/>
      <c r="F22" s="131"/>
      <c r="G22" s="69"/>
      <c r="H22" s="216">
        <v>0</v>
      </c>
      <c r="I22" s="82"/>
      <c r="J22" s="216">
        <v>0</v>
      </c>
      <c r="K22" s="82"/>
      <c r="L22" s="218">
        <v>0</v>
      </c>
      <c r="M22" s="82"/>
      <c r="N22" s="218">
        <v>0</v>
      </c>
      <c r="O22" s="70"/>
      <c r="P22" s="70"/>
      <c r="Q22" s="105"/>
      <c r="R22" s="50"/>
    </row>
    <row r="23" spans="1:18" ht="14.25" customHeight="1">
      <c r="A23" s="118"/>
      <c r="B23" s="125"/>
      <c r="C23" s="69"/>
      <c r="D23" s="69"/>
      <c r="E23" s="69"/>
      <c r="F23" s="131"/>
      <c r="G23" s="69"/>
      <c r="H23" s="83"/>
      <c r="I23" s="84"/>
      <c r="J23" s="83"/>
      <c r="K23" s="84"/>
      <c r="L23" s="219"/>
      <c r="M23" s="84"/>
      <c r="N23" s="84"/>
      <c r="O23" s="78"/>
      <c r="P23" s="70"/>
      <c r="Q23" s="105"/>
      <c r="R23" s="50"/>
    </row>
    <row r="24" spans="1:18" ht="14.25" customHeight="1">
      <c r="A24" s="118" t="s">
        <v>87</v>
      </c>
      <c r="B24" s="125"/>
      <c r="C24" s="69"/>
      <c r="D24" s="69"/>
      <c r="E24" s="69"/>
      <c r="F24" s="131"/>
      <c r="G24" s="69"/>
      <c r="H24" s="81">
        <f>SUM(H20:H22)</f>
        <v>38834</v>
      </c>
      <c r="I24" s="82"/>
      <c r="J24" s="81">
        <f>SUM(J20:J22)</f>
        <v>19151</v>
      </c>
      <c r="K24" s="217"/>
      <c r="L24" s="218">
        <f>SUM(L20:L22)</f>
        <v>81126</v>
      </c>
      <c r="M24" s="82"/>
      <c r="N24" s="82">
        <f>SUM(N20:N22)</f>
        <v>44470</v>
      </c>
      <c r="O24" s="115"/>
      <c r="P24" s="70"/>
      <c r="Q24" s="105"/>
      <c r="R24" s="50"/>
    </row>
    <row r="25" spans="1:18" ht="14.25" customHeight="1">
      <c r="A25" s="118"/>
      <c r="B25" s="125"/>
      <c r="C25" s="69"/>
      <c r="D25" s="69"/>
      <c r="E25" s="69"/>
      <c r="F25" s="131"/>
      <c r="G25" s="69"/>
      <c r="H25" s="81"/>
      <c r="I25" s="82"/>
      <c r="J25" s="81"/>
      <c r="K25" s="82"/>
      <c r="L25" s="82"/>
      <c r="M25" s="82"/>
      <c r="N25" s="82"/>
      <c r="O25" s="70"/>
      <c r="P25" s="70"/>
      <c r="Q25" s="105"/>
      <c r="R25" s="50"/>
    </row>
    <row r="26" spans="1:18" ht="14.25" customHeight="1">
      <c r="A26" s="118" t="s">
        <v>20</v>
      </c>
      <c r="B26" s="125"/>
      <c r="C26" s="130"/>
      <c r="D26" s="69"/>
      <c r="E26" s="69"/>
      <c r="F26" s="131"/>
      <c r="G26" s="69"/>
      <c r="H26" s="81">
        <v>-1839</v>
      </c>
      <c r="I26" s="82"/>
      <c r="J26" s="81">
        <v>-1421</v>
      </c>
      <c r="K26" s="82"/>
      <c r="L26" s="82">
        <v>-5770</v>
      </c>
      <c r="M26" s="82"/>
      <c r="N26" s="82">
        <v>-4472</v>
      </c>
      <c r="O26" s="69"/>
      <c r="P26" s="69"/>
      <c r="Q26" s="105"/>
      <c r="R26" s="50"/>
    </row>
    <row r="27" spans="1:18" ht="14.25" customHeight="1">
      <c r="A27" s="118"/>
      <c r="B27" s="125"/>
      <c r="C27" s="69"/>
      <c r="D27" s="69"/>
      <c r="E27" s="69"/>
      <c r="F27" s="132"/>
      <c r="G27" s="69"/>
      <c r="H27" s="81"/>
      <c r="I27" s="82"/>
      <c r="J27" s="81"/>
      <c r="K27" s="82"/>
      <c r="L27" s="82"/>
      <c r="M27" s="82"/>
      <c r="N27" s="82"/>
      <c r="O27" s="69"/>
      <c r="P27" s="69"/>
      <c r="Q27" s="105"/>
      <c r="R27" s="50"/>
    </row>
    <row r="28" spans="1:18" ht="14.25" customHeight="1">
      <c r="A28" s="118" t="s">
        <v>21</v>
      </c>
      <c r="B28" s="125"/>
      <c r="C28" s="69"/>
      <c r="D28" s="69"/>
      <c r="E28" s="69"/>
      <c r="F28" s="132"/>
      <c r="G28" s="69"/>
      <c r="H28" s="81">
        <v>89</v>
      </c>
      <c r="I28" s="82"/>
      <c r="J28" s="81">
        <v>28</v>
      </c>
      <c r="K28" s="82"/>
      <c r="L28" s="81">
        <v>169</v>
      </c>
      <c r="M28" s="82"/>
      <c r="N28" s="81">
        <v>93</v>
      </c>
      <c r="O28" s="69"/>
      <c r="P28" s="69"/>
      <c r="Q28" s="105"/>
      <c r="R28" s="50"/>
    </row>
    <row r="29" spans="1:18" ht="14.25" customHeight="1">
      <c r="A29" s="118"/>
      <c r="B29" s="125"/>
      <c r="C29" s="69"/>
      <c r="D29" s="69"/>
      <c r="E29" s="69"/>
      <c r="F29" s="132"/>
      <c r="G29" s="69"/>
      <c r="H29" s="81"/>
      <c r="I29" s="82"/>
      <c r="J29" s="81"/>
      <c r="K29" s="82"/>
      <c r="L29" s="81"/>
      <c r="M29" s="82"/>
      <c r="N29" s="81"/>
      <c r="O29" s="69"/>
      <c r="P29" s="69"/>
      <c r="Q29" s="105"/>
      <c r="R29" s="50"/>
    </row>
    <row r="30" spans="1:18" ht="14.25" customHeight="1">
      <c r="A30" s="69" t="s">
        <v>131</v>
      </c>
      <c r="B30" s="125"/>
      <c r="C30" s="69"/>
      <c r="D30" s="69"/>
      <c r="E30" s="69"/>
      <c r="F30" s="133"/>
      <c r="G30" s="69"/>
      <c r="H30" s="81">
        <v>-802</v>
      </c>
      <c r="I30" s="82"/>
      <c r="J30" s="81">
        <v>-917</v>
      </c>
      <c r="K30" s="217"/>
      <c r="L30" s="82">
        <v>-2063</v>
      </c>
      <c r="M30" s="82"/>
      <c r="N30" s="82">
        <v>-3089</v>
      </c>
      <c r="O30" s="115"/>
      <c r="P30" s="69"/>
      <c r="Q30" s="105"/>
      <c r="R30" s="50"/>
    </row>
    <row r="31" spans="1:18" ht="14.25" customHeight="1">
      <c r="A31" s="118"/>
      <c r="B31" s="125"/>
      <c r="C31" s="69"/>
      <c r="D31" s="69"/>
      <c r="E31" s="69"/>
      <c r="F31" s="132"/>
      <c r="G31" s="69"/>
      <c r="H31" s="83"/>
      <c r="I31" s="84"/>
      <c r="J31" s="83"/>
      <c r="K31" s="84"/>
      <c r="L31" s="83"/>
      <c r="M31" s="84"/>
      <c r="N31" s="83"/>
      <c r="O31" s="78"/>
      <c r="P31" s="69"/>
      <c r="Q31" s="105"/>
      <c r="R31" s="50"/>
    </row>
    <row r="32" spans="1:18" ht="14.25" customHeight="1">
      <c r="A32" s="134" t="s">
        <v>90</v>
      </c>
      <c r="B32" s="125"/>
      <c r="C32" s="69"/>
      <c r="D32" s="69"/>
      <c r="E32" s="69"/>
      <c r="F32" s="132"/>
      <c r="G32" s="69"/>
      <c r="H32" s="85">
        <f>SUM(H24:H30)</f>
        <v>36282</v>
      </c>
      <c r="I32" s="86"/>
      <c r="J32" s="85">
        <f>SUM(J24:J30)</f>
        <v>16841</v>
      </c>
      <c r="K32" s="217"/>
      <c r="L32" s="85">
        <f>SUM(L24:L30)</f>
        <v>73462</v>
      </c>
      <c r="M32" s="86"/>
      <c r="N32" s="85">
        <f>SUM(N24:N30)</f>
        <v>37002</v>
      </c>
      <c r="O32" s="115"/>
      <c r="P32" s="69"/>
      <c r="Q32" s="105"/>
      <c r="R32" s="50"/>
    </row>
    <row r="33" spans="1:18" ht="14.25" customHeight="1">
      <c r="A33" s="125"/>
      <c r="B33" s="125"/>
      <c r="C33" s="69"/>
      <c r="D33" s="69"/>
      <c r="E33" s="69"/>
      <c r="F33" s="69"/>
      <c r="G33" s="69"/>
      <c r="H33" s="81"/>
      <c r="I33" s="82"/>
      <c r="J33" s="81"/>
      <c r="K33" s="82"/>
      <c r="L33" s="81"/>
      <c r="M33" s="82"/>
      <c r="N33" s="81"/>
      <c r="O33" s="69"/>
      <c r="P33" s="69"/>
      <c r="Q33" s="105"/>
      <c r="R33" s="50"/>
    </row>
    <row r="34" spans="1:18" ht="14.25" customHeight="1">
      <c r="A34" s="118" t="s">
        <v>91</v>
      </c>
      <c r="B34" s="118"/>
      <c r="C34" s="69"/>
      <c r="D34" s="69"/>
      <c r="E34" s="69"/>
      <c r="F34" s="69"/>
      <c r="G34" s="69"/>
      <c r="H34" s="81">
        <v>-5744</v>
      </c>
      <c r="I34" s="82"/>
      <c r="J34" s="81">
        <v>-6296</v>
      </c>
      <c r="K34" s="217"/>
      <c r="L34" s="81">
        <v>-16559</v>
      </c>
      <c r="M34" s="82"/>
      <c r="N34" s="81">
        <v>-13050</v>
      </c>
      <c r="O34" s="115"/>
      <c r="P34" s="69"/>
      <c r="Q34" s="105"/>
      <c r="R34" s="50"/>
    </row>
    <row r="35" spans="1:18" ht="14.25" customHeight="1">
      <c r="A35" s="123"/>
      <c r="B35" s="135"/>
      <c r="C35" s="135"/>
      <c r="D35" s="70"/>
      <c r="E35" s="70"/>
      <c r="F35" s="70"/>
      <c r="G35" s="70"/>
      <c r="H35" s="83"/>
      <c r="I35" s="84"/>
      <c r="J35" s="83"/>
      <c r="K35" s="88"/>
      <c r="L35" s="83"/>
      <c r="M35" s="84"/>
      <c r="N35" s="83"/>
      <c r="O35" s="77"/>
      <c r="P35" s="69"/>
      <c r="Q35" s="105"/>
      <c r="R35" s="50"/>
    </row>
    <row r="36" spans="1:18" s="19" customFormat="1" ht="14.25" customHeight="1" thickBot="1">
      <c r="A36" s="134" t="s">
        <v>123</v>
      </c>
      <c r="B36" s="136"/>
      <c r="C36" s="68"/>
      <c r="D36" s="68"/>
      <c r="E36" s="68"/>
      <c r="F36" s="68"/>
      <c r="G36" s="68"/>
      <c r="H36" s="112">
        <f>SUM(H32:H34)</f>
        <v>30538</v>
      </c>
      <c r="I36" s="113"/>
      <c r="J36" s="112">
        <f>SUM(J32:J34)</f>
        <v>10545</v>
      </c>
      <c r="K36" s="220"/>
      <c r="L36" s="112">
        <f>SUM(L32:L34)</f>
        <v>56903</v>
      </c>
      <c r="M36" s="113"/>
      <c r="N36" s="112">
        <f>SUM(N32:N34)</f>
        <v>23952</v>
      </c>
      <c r="O36" s="137"/>
      <c r="P36" s="68"/>
      <c r="Q36" s="116"/>
      <c r="R36" s="61"/>
    </row>
    <row r="37" spans="1:18" ht="14.25" customHeight="1">
      <c r="A37" s="118"/>
      <c r="B37" s="125"/>
      <c r="C37" s="69"/>
      <c r="D37" s="69"/>
      <c r="E37" s="69"/>
      <c r="F37" s="69"/>
      <c r="G37" s="69"/>
      <c r="H37" s="81"/>
      <c r="I37" s="82"/>
      <c r="J37" s="81"/>
      <c r="K37" s="87"/>
      <c r="L37" s="81"/>
      <c r="M37" s="82"/>
      <c r="N37" s="81"/>
      <c r="O37" s="76"/>
      <c r="P37" s="69"/>
      <c r="Q37" s="105"/>
      <c r="R37" s="50"/>
    </row>
    <row r="38" spans="1:18" ht="14.25" customHeight="1">
      <c r="A38" s="170" t="s">
        <v>52</v>
      </c>
      <c r="B38" s="69"/>
      <c r="C38" s="69"/>
      <c r="D38" s="69"/>
      <c r="E38" s="69"/>
      <c r="F38" s="69"/>
      <c r="G38" s="69"/>
      <c r="H38" s="221"/>
      <c r="I38" s="221"/>
      <c r="J38" s="221"/>
      <c r="K38" s="221"/>
      <c r="L38" s="221"/>
      <c r="M38" s="221"/>
      <c r="N38" s="221"/>
      <c r="O38" s="69"/>
      <c r="P38" s="69"/>
      <c r="Q38" s="105"/>
      <c r="R38" s="50"/>
    </row>
    <row r="39" spans="1:18" ht="14.25" customHeight="1">
      <c r="A39" s="134" t="s">
        <v>70</v>
      </c>
      <c r="B39" s="125"/>
      <c r="C39" s="69"/>
      <c r="D39" s="69"/>
      <c r="E39" s="69"/>
      <c r="F39" s="69"/>
      <c r="G39" s="69"/>
      <c r="H39" s="81">
        <f>H36-H40</f>
        <v>27771</v>
      </c>
      <c r="I39" s="81" t="s">
        <v>50</v>
      </c>
      <c r="J39" s="81">
        <v>8910</v>
      </c>
      <c r="K39" s="81"/>
      <c r="L39" s="81">
        <f>L36-L40</f>
        <v>51683</v>
      </c>
      <c r="M39" s="81" t="s">
        <v>50</v>
      </c>
      <c r="N39" s="81">
        <v>19988</v>
      </c>
      <c r="O39" s="111"/>
      <c r="P39" s="69"/>
      <c r="Q39" s="105"/>
      <c r="R39" s="50"/>
    </row>
    <row r="40" spans="1:18" ht="14.25" customHeight="1">
      <c r="A40" s="118" t="s">
        <v>74</v>
      </c>
      <c r="B40" s="125"/>
      <c r="C40" s="69"/>
      <c r="D40" s="69"/>
      <c r="E40" s="69"/>
      <c r="F40" s="69"/>
      <c r="G40" s="69"/>
      <c r="H40" s="81">
        <v>2767</v>
      </c>
      <c r="I40" s="82"/>
      <c r="J40" s="81">
        <v>1635</v>
      </c>
      <c r="K40" s="87"/>
      <c r="L40" s="81">
        <v>5220</v>
      </c>
      <c r="M40" s="82"/>
      <c r="N40" s="81">
        <v>3964</v>
      </c>
      <c r="O40" s="111"/>
      <c r="P40" s="69"/>
      <c r="Q40" s="105"/>
      <c r="R40" s="50"/>
    </row>
    <row r="41" spans="1:18" ht="14.25" customHeight="1" thickBot="1">
      <c r="A41" s="118"/>
      <c r="B41" s="125"/>
      <c r="C41" s="69"/>
      <c r="D41" s="69"/>
      <c r="E41" s="69"/>
      <c r="F41" s="69"/>
      <c r="G41" s="69"/>
      <c r="H41" s="112">
        <f>SUM(H39:H40)</f>
        <v>30538</v>
      </c>
      <c r="I41" s="112" t="s">
        <v>50</v>
      </c>
      <c r="J41" s="112">
        <f>SUM(J39:J40)</f>
        <v>10545</v>
      </c>
      <c r="K41" s="112"/>
      <c r="L41" s="112">
        <f>SUM(L39:L40)</f>
        <v>56903</v>
      </c>
      <c r="M41" s="112" t="s">
        <v>50</v>
      </c>
      <c r="N41" s="112">
        <f>SUM(N39:N40)</f>
        <v>23952</v>
      </c>
      <c r="O41" s="114"/>
      <c r="P41" s="69"/>
      <c r="Q41" s="105"/>
      <c r="R41" s="50"/>
    </row>
    <row r="42" spans="1:18" ht="14.25" customHeight="1">
      <c r="A42" s="123"/>
      <c r="B42" s="135"/>
      <c r="C42" s="135"/>
      <c r="D42" s="70"/>
      <c r="E42" s="70"/>
      <c r="F42" s="70"/>
      <c r="G42" s="70"/>
      <c r="H42" s="48"/>
      <c r="I42" s="49"/>
      <c r="J42" s="48"/>
      <c r="K42" s="79"/>
      <c r="L42" s="49"/>
      <c r="M42" s="49"/>
      <c r="N42" s="49"/>
      <c r="O42" s="111"/>
      <c r="P42" s="69"/>
      <c r="Q42" s="105"/>
      <c r="R42" s="50"/>
    </row>
    <row r="43" spans="1:18" ht="19.5" customHeight="1">
      <c r="A43" s="70" t="s">
        <v>59</v>
      </c>
      <c r="B43" s="70"/>
      <c r="C43" s="135"/>
      <c r="D43" s="70"/>
      <c r="E43" s="70"/>
      <c r="F43" s="115" t="s">
        <v>25</v>
      </c>
      <c r="G43" s="135"/>
      <c r="H43" s="222">
        <f>H39/440000*100</f>
        <v>6.31159090909091</v>
      </c>
      <c r="I43" s="223"/>
      <c r="J43" s="222">
        <f>J39/440000*100</f>
        <v>2.025</v>
      </c>
      <c r="K43" s="224"/>
      <c r="L43" s="222">
        <f>L39/440000*100</f>
        <v>11.746136363636364</v>
      </c>
      <c r="M43" s="223"/>
      <c r="N43" s="222">
        <f>N39/440000*100</f>
        <v>4.542727272727273</v>
      </c>
      <c r="O43" s="115"/>
      <c r="P43" s="70"/>
      <c r="Q43" s="105"/>
      <c r="R43" s="50"/>
    </row>
    <row r="44" spans="1:18" ht="19.5" customHeight="1">
      <c r="A44" s="69" t="s">
        <v>26</v>
      </c>
      <c r="B44" s="69"/>
      <c r="C44" s="125"/>
      <c r="D44" s="69"/>
      <c r="E44" s="69"/>
      <c r="F44" s="138" t="s">
        <v>25</v>
      </c>
      <c r="G44" s="125"/>
      <c r="H44" s="225" t="s">
        <v>27</v>
      </c>
      <c r="I44" s="226"/>
      <c r="J44" s="225" t="s">
        <v>27</v>
      </c>
      <c r="K44" s="226"/>
      <c r="L44" s="225" t="s">
        <v>27</v>
      </c>
      <c r="M44" s="226"/>
      <c r="N44" s="225" t="s">
        <v>27</v>
      </c>
      <c r="O44" s="69"/>
      <c r="P44" s="69"/>
      <c r="Q44" s="105"/>
      <c r="R44" s="50"/>
    </row>
    <row r="45" spans="1:18" ht="14.25" customHeight="1">
      <c r="A45" s="118"/>
      <c r="B45" s="125"/>
      <c r="C45" s="12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5"/>
      <c r="R45" s="50"/>
    </row>
    <row r="46" spans="1:18" ht="14.25" customHeight="1">
      <c r="A46" s="107" t="s">
        <v>106</v>
      </c>
      <c r="B46" s="139"/>
      <c r="C46" s="139"/>
      <c r="D46" s="139"/>
      <c r="E46" s="69"/>
      <c r="F46" s="69"/>
      <c r="G46" s="69"/>
      <c r="H46" s="48"/>
      <c r="I46" s="49"/>
      <c r="J46" s="140"/>
      <c r="K46" s="49"/>
      <c r="L46" s="49"/>
      <c r="M46" s="49"/>
      <c r="N46" s="140"/>
      <c r="O46" s="69"/>
      <c r="Q46" s="105"/>
      <c r="R46" s="50"/>
    </row>
    <row r="47" spans="1:18" ht="14.25" customHeight="1">
      <c r="A47" s="107" t="s">
        <v>107</v>
      </c>
      <c r="B47" s="139"/>
      <c r="C47" s="139"/>
      <c r="D47" s="139"/>
      <c r="E47" s="69"/>
      <c r="F47" s="69"/>
      <c r="G47" s="69"/>
      <c r="H47" s="48"/>
      <c r="I47" s="49"/>
      <c r="J47" s="140"/>
      <c r="K47" s="49"/>
      <c r="L47" s="49"/>
      <c r="M47" s="49"/>
      <c r="N47" s="140"/>
      <c r="O47" s="69"/>
      <c r="Q47" s="105"/>
      <c r="R47" s="50"/>
    </row>
    <row r="48" spans="1:18" ht="14.25" customHeight="1">
      <c r="A48" s="69"/>
      <c r="B48" s="139"/>
      <c r="C48" s="139"/>
      <c r="D48" s="139"/>
      <c r="E48" s="69"/>
      <c r="F48" s="69"/>
      <c r="G48" s="69"/>
      <c r="H48" s="48"/>
      <c r="I48" s="49"/>
      <c r="J48" s="140"/>
      <c r="K48" s="49"/>
      <c r="L48" s="49"/>
      <c r="M48" s="49"/>
      <c r="N48" s="140"/>
      <c r="O48" s="69"/>
      <c r="Q48" s="105"/>
      <c r="R48" s="50"/>
    </row>
    <row r="49" spans="1:18" ht="14.25" customHeight="1">
      <c r="A49" s="139" t="s">
        <v>29</v>
      </c>
      <c r="B49" s="139"/>
      <c r="C49" s="139" t="s">
        <v>28</v>
      </c>
      <c r="D49" s="139"/>
      <c r="E49" s="69"/>
      <c r="F49" s="69"/>
      <c r="G49" s="69"/>
      <c r="H49" s="48"/>
      <c r="I49" s="49"/>
      <c r="J49" s="140"/>
      <c r="K49" s="49"/>
      <c r="L49" s="49"/>
      <c r="M49" s="49"/>
      <c r="N49" s="140"/>
      <c r="O49" s="69"/>
      <c r="Q49" s="105"/>
      <c r="R49" s="50"/>
    </row>
    <row r="50" spans="1:15" ht="14.25" customHeight="1">
      <c r="A50" s="139"/>
      <c r="B50" s="125"/>
      <c r="C50" s="125"/>
      <c r="D50" s="69"/>
      <c r="E50" s="69"/>
      <c r="F50" s="69"/>
      <c r="G50" s="69"/>
      <c r="H50" s="48"/>
      <c r="I50" s="49"/>
      <c r="J50" s="49"/>
      <c r="K50" s="49"/>
      <c r="L50" s="49"/>
      <c r="M50" s="49"/>
      <c r="N50" s="49"/>
      <c r="O50" s="69"/>
    </row>
    <row r="51" spans="2:15" ht="12.75">
      <c r="B51" s="69"/>
      <c r="C51" s="69"/>
      <c r="D51" s="69"/>
      <c r="E51" s="69"/>
      <c r="F51" s="69"/>
      <c r="G51" s="69"/>
      <c r="H51" s="141"/>
      <c r="I51" s="141"/>
      <c r="J51" s="141"/>
      <c r="K51" s="141"/>
      <c r="L51" s="141"/>
      <c r="M51" s="141"/>
      <c r="N51" s="141"/>
      <c r="O51" s="69"/>
    </row>
    <row r="52" spans="2:15" ht="12.75">
      <c r="B52" s="69"/>
      <c r="C52" s="69"/>
      <c r="D52" s="69"/>
      <c r="E52" s="69"/>
      <c r="F52" s="69"/>
      <c r="G52" s="69"/>
      <c r="H52" s="141"/>
      <c r="I52" s="141"/>
      <c r="J52" s="141"/>
      <c r="K52" s="141"/>
      <c r="L52" s="141"/>
      <c r="M52" s="141"/>
      <c r="N52" s="141"/>
      <c r="O52" s="69"/>
    </row>
    <row r="53" spans="1:15" ht="12.75">
      <c r="A53" s="125"/>
      <c r="B53" s="69"/>
      <c r="C53" s="69"/>
      <c r="D53" s="69"/>
      <c r="E53" s="69"/>
      <c r="F53" s="69"/>
      <c r="G53" s="69"/>
      <c r="H53" s="141"/>
      <c r="I53" s="141"/>
      <c r="J53" s="141"/>
      <c r="K53" s="141"/>
      <c r="L53" s="141"/>
      <c r="M53" s="141"/>
      <c r="N53" s="141"/>
      <c r="O53" s="69"/>
    </row>
    <row r="54" spans="1:15" ht="12.75">
      <c r="A54" s="125"/>
      <c r="B54" s="69"/>
      <c r="C54" s="69"/>
      <c r="D54" s="69"/>
      <c r="E54" s="69"/>
      <c r="F54" s="69"/>
      <c r="G54" s="69"/>
      <c r="H54" s="141"/>
      <c r="I54" s="141"/>
      <c r="J54" s="141"/>
      <c r="K54" s="141"/>
      <c r="L54" s="141"/>
      <c r="M54" s="141"/>
      <c r="N54" s="141"/>
      <c r="O54" s="69"/>
    </row>
    <row r="55" spans="1:15" ht="12.75">
      <c r="A55" s="125"/>
      <c r="B55" s="69"/>
      <c r="C55" s="69"/>
      <c r="D55" s="69"/>
      <c r="E55" s="69"/>
      <c r="F55" s="69"/>
      <c r="G55" s="69"/>
      <c r="H55" s="141"/>
      <c r="I55" s="141"/>
      <c r="J55" s="141"/>
      <c r="K55" s="141"/>
      <c r="L55" s="141"/>
      <c r="M55" s="141"/>
      <c r="N55" s="141"/>
      <c r="O55" s="69"/>
    </row>
    <row r="56" spans="1:15" ht="12.75">
      <c r="A56" s="125"/>
      <c r="B56" s="69"/>
      <c r="C56" s="69"/>
      <c r="D56" s="69"/>
      <c r="E56" s="69"/>
      <c r="F56" s="69"/>
      <c r="G56" s="69"/>
      <c r="H56" s="141"/>
      <c r="I56" s="141"/>
      <c r="J56" s="141"/>
      <c r="K56" s="141"/>
      <c r="L56" s="141"/>
      <c r="M56" s="141"/>
      <c r="N56" s="141"/>
      <c r="O56" s="69"/>
    </row>
    <row r="57" spans="1:15" ht="12.75">
      <c r="A57" s="125"/>
      <c r="B57" s="69"/>
      <c r="C57" s="69"/>
      <c r="D57" s="69"/>
      <c r="E57" s="69"/>
      <c r="F57" s="69"/>
      <c r="G57" s="69"/>
      <c r="H57" s="141"/>
      <c r="I57" s="141"/>
      <c r="J57" s="141"/>
      <c r="K57" s="141"/>
      <c r="L57" s="141"/>
      <c r="M57" s="141"/>
      <c r="N57" s="141"/>
      <c r="O57" s="69"/>
    </row>
    <row r="58" spans="1:15" ht="12.75">
      <c r="A58" s="125"/>
      <c r="B58" s="69"/>
      <c r="C58" s="69"/>
      <c r="D58" s="69"/>
      <c r="E58" s="69"/>
      <c r="F58" s="69"/>
      <c r="G58" s="69"/>
      <c r="H58" s="141"/>
      <c r="I58" s="141"/>
      <c r="J58" s="141"/>
      <c r="K58" s="141"/>
      <c r="L58" s="141"/>
      <c r="M58" s="141"/>
      <c r="N58" s="141"/>
      <c r="O58" s="69"/>
    </row>
    <row r="59" spans="1:15" ht="12.75">
      <c r="A59" s="125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1:15" ht="12.75">
      <c r="A60" s="125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ht="12.75">
      <c r="A61" s="12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ht="12.75">
      <c r="A62" s="125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ht="12.75">
      <c r="A63" s="125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4" ht="12.75">
      <c r="A64" s="125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ht="12.75">
      <c r="A65" s="125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2.75">
      <c r="A66" s="125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2.75">
      <c r="A67" s="125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2.75">
      <c r="A68" s="125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.75">
      <c r="A69" s="125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.75">
      <c r="A70" s="125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2.75">
      <c r="A71" s="125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2.75">
      <c r="A72" s="125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>
      <c r="A73" s="125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>
      <c r="A74" s="125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125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>
      <c r="A76" s="125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2.75">
      <c r="A77" s="125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t="12.75">
      <c r="A78" s="125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2.75">
      <c r="A79" s="125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2.75">
      <c r="A80" s="125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2.75">
      <c r="A81" s="125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2.75">
      <c r="A82" s="125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>
      <c r="A83" s="125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2.75">
      <c r="A84" s="125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125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>
      <c r="A86" s="125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>
      <c r="A87" s="125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125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125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>
      <c r="A90" s="125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>
      <c r="A91" s="125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>
      <c r="A92" s="125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>
      <c r="A93" s="125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>
      <c r="A94" s="125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>
      <c r="A95" s="125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>
      <c r="A96" s="125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>
      <c r="A97" s="125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>
      <c r="A98" s="125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>
      <c r="A99" s="125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>
      <c r="A100" s="125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>
      <c r="A101" s="125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>
      <c r="A102" s="125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>
      <c r="A103" s="125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>
      <c r="A104" s="125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125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125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125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125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125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125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125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125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125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125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125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125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125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125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125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125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125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125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125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125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125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125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125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125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125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125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125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125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125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125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125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125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125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125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125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125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125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125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125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125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125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125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125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125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125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125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2.75">
      <c r="A151" s="125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ht="12.75">
      <c r="A152" s="125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ht="12.75">
      <c r="A153" s="125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ht="12.75">
      <c r="A154" s="125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2.75">
      <c r="A155" s="125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2.75">
      <c r="A156" s="125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14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4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14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1:14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1:14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</row>
    <row r="209" spans="1:14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</row>
    <row r="210" spans="1:14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</row>
    <row r="211" spans="1:14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</row>
    <row r="212" spans="1:14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</row>
    <row r="213" spans="1:14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1:14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</row>
    <row r="215" spans="1:14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</row>
    <row r="216" spans="1:14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1:14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14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</row>
    <row r="220" spans="1:14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1:14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</row>
    <row r="223" spans="1:14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</row>
    <row r="224" spans="1:14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</row>
    <row r="225" spans="1:14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</row>
    <row r="226" spans="1:14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1:14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1:14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1:14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1:14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</row>
    <row r="231" spans="1:14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14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1:14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14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</row>
    <row r="235" spans="1:14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</row>
    <row r="236" spans="1:14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</row>
    <row r="238" spans="1:14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1:14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</row>
    <row r="240" spans="1:14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4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</row>
    <row r="242" spans="1:14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</row>
    <row r="243" spans="1:14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1:14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</row>
    <row r="245" spans="1:14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1:14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</row>
    <row r="247" spans="1:14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</row>
    <row r="248" spans="1:14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</row>
    <row r="249" spans="1:14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</row>
    <row r="250" spans="1:14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</row>
    <row r="251" spans="1:14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1:14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1:14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</row>
    <row r="254" spans="1:14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</row>
    <row r="255" spans="1:14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1:14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</row>
    <row r="257" spans="1:14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1:14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1:14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</row>
    <row r="260" spans="1:14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</row>
    <row r="261" spans="1:14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</row>
    <row r="262" spans="1:14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</row>
    <row r="263" spans="1:14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</row>
    <row r="264" spans="1:14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</row>
    <row r="265" spans="1:14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1:14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</row>
    <row r="267" spans="1:14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1:14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</row>
    <row r="269" spans="1:14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</row>
    <row r="270" spans="1:14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</row>
    <row r="271" spans="1:14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1:14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</row>
    <row r="273" spans="1:14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</row>
    <row r="274" spans="1:14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1:14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</row>
    <row r="276" spans="1:14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1:14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</row>
    <row r="278" spans="1:14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</row>
    <row r="279" spans="1:14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14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</row>
    <row r="281" spans="1:14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14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1:14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</row>
    <row r="284" spans="1:14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1:14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1:14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1:14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1:14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1:14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1:14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1:14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1:14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1:14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1:14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1:14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1:14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1:14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1:14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1:14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1:14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1:14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1:14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14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14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1:14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1:14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1:14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1:14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1:14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1:14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1:14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1:14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1:14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1:14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1:14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1:14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1:14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1:14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1:14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1:14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1:14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1:14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1:14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1:14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</row>
    <row r="329" spans="1:14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1:14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</row>
    <row r="331" spans="1:14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</row>
    <row r="332" spans="1:14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</row>
    <row r="333" spans="1:14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</row>
    <row r="334" spans="1:14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</row>
    <row r="335" spans="1:14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</row>
    <row r="336" spans="1:14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</row>
    <row r="337" spans="1:14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</row>
    <row r="338" spans="1:14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</row>
    <row r="339" spans="1:14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</row>
    <row r="340" spans="1:14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</row>
    <row r="341" spans="1:14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</row>
    <row r="342" spans="1:14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</row>
    <row r="344" spans="1:14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</row>
    <row r="345" spans="1:14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</row>
    <row r="346" spans="1:14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</row>
    <row r="347" spans="1:14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</row>
    <row r="348" spans="1:14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</row>
    <row r="349" spans="1:14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</row>
    <row r="350" spans="1:14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</row>
    <row r="351" spans="1:14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</row>
    <row r="352" spans="1:14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</row>
    <row r="353" spans="1:14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</row>
    <row r="354" spans="1:14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</row>
    <row r="355" spans="1:14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</row>
    <row r="356" spans="1:14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</row>
    <row r="357" spans="1:14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</row>
    <row r="358" spans="1:14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</row>
    <row r="359" spans="1:14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</row>
    <row r="360" spans="1:14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</row>
    <row r="361" spans="1:14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</row>
    <row r="362" spans="1:14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</row>
    <row r="363" spans="1:14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</row>
    <row r="364" spans="1:14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</row>
    <row r="366" spans="1:14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</row>
    <row r="367" spans="1:14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</row>
    <row r="368" spans="1:14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</row>
    <row r="369" spans="1:14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</row>
    <row r="370" spans="1:14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</row>
    <row r="371" spans="1:14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</row>
    <row r="372" spans="1:14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</row>
    <row r="373" spans="1:14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</row>
    <row r="374" spans="1:14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</row>
    <row r="375" spans="1:14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</row>
    <row r="376" spans="1:14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</row>
    <row r="377" spans="1:14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</row>
    <row r="378" spans="1:14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</row>
    <row r="379" spans="1:14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</row>
    <row r="380" spans="1:14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</row>
    <row r="381" spans="1:14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</row>
    <row r="382" spans="1:14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</row>
    <row r="383" spans="1:14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</row>
    <row r="384" spans="1:14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</row>
    <row r="385" spans="1:14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</row>
    <row r="386" spans="1:14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</row>
    <row r="387" spans="1:14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</row>
    <row r="388" spans="1:14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</row>
    <row r="389" spans="1:14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</row>
    <row r="390" spans="1:14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</row>
    <row r="391" spans="1:14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</row>
    <row r="392" spans="1:14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</row>
    <row r="393" spans="1:14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</row>
    <row r="394" spans="1:14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</row>
    <row r="395" spans="1:14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</row>
    <row r="396" spans="1:14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</row>
    <row r="397" spans="1:14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</row>
    <row r="398" spans="1:14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</row>
    <row r="399" spans="1:14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</row>
    <row r="400" spans="1:14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</row>
    <row r="401" spans="1:14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</row>
    <row r="402" spans="1:14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</row>
    <row r="403" spans="1:14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</row>
    <row r="404" spans="1:14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</row>
    <row r="405" spans="1:14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</row>
    <row r="406" spans="1:14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</row>
    <row r="407" spans="1:14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</row>
    <row r="408" spans="1:14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</row>
    <row r="409" spans="1:14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</row>
    <row r="410" spans="1:14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</row>
    <row r="411" spans="1:14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</row>
    <row r="412" spans="1:14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</row>
    <row r="413" spans="1:14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</row>
    <row r="414" spans="1:14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</row>
    <row r="415" spans="1:14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</row>
    <row r="416" spans="1:14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</row>
    <row r="417" spans="1:14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</row>
    <row r="418" spans="1:14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</row>
    <row r="419" spans="1:14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</row>
    <row r="420" spans="1:14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</row>
    <row r="421" spans="1:14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</row>
    <row r="422" spans="1:14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</row>
    <row r="423" spans="1:14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</row>
    <row r="424" spans="1:14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</row>
    <row r="425" spans="1:14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workbookViewId="0" topLeftCell="A49">
      <selection activeCell="G44" sqref="G44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9.57421875" style="4" customWidth="1"/>
    <col min="8" max="8" width="13.8515625" style="4" customWidth="1"/>
    <col min="9" max="9" width="4.00390625" style="4" customWidth="1"/>
    <col min="10" max="10" width="15.8515625" style="4" customWidth="1"/>
    <col min="11" max="11" width="3.140625" style="4" customWidth="1"/>
    <col min="12" max="12" width="6.85156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119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THIRD QUARTER AND NINE MONTHS ENDED 30 SEPTEMBER 2007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2"/>
      <c r="M8" s="92"/>
      <c r="N8" s="91"/>
    </row>
    <row r="9" spans="1:14" ht="14.25" customHeight="1">
      <c r="A9" s="68" t="s">
        <v>109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1"/>
    </row>
    <row r="10" spans="1:14" ht="14.25" customHeight="1">
      <c r="A10" s="68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1"/>
    </row>
    <row r="11" spans="1:14" ht="14.25" customHeight="1">
      <c r="A11" s="142"/>
      <c r="B11" s="143"/>
      <c r="C11" s="143"/>
      <c r="D11" s="143"/>
      <c r="E11" s="143"/>
      <c r="F11" s="143"/>
      <c r="G11" s="143"/>
      <c r="H11" s="144" t="s">
        <v>46</v>
      </c>
      <c r="I11" s="145"/>
      <c r="J11" s="144" t="s">
        <v>46</v>
      </c>
      <c r="K11" s="143"/>
      <c r="L11" s="92"/>
      <c r="M11" s="92"/>
      <c r="N11" s="91"/>
    </row>
    <row r="12" spans="1:14" ht="14.25" customHeight="1">
      <c r="A12" s="117"/>
      <c r="B12" s="91"/>
      <c r="C12" s="91"/>
      <c r="D12" s="91"/>
      <c r="E12" s="91"/>
      <c r="F12" s="91"/>
      <c r="G12" s="91"/>
      <c r="H12" s="121" t="str">
        <f>'Income Statement'!L15</f>
        <v>30.9.2007</v>
      </c>
      <c r="I12" s="111"/>
      <c r="J12" s="195" t="s">
        <v>130</v>
      </c>
      <c r="K12" s="115" t="s">
        <v>50</v>
      </c>
      <c r="L12" s="92"/>
      <c r="M12" s="92"/>
      <c r="N12" s="91"/>
    </row>
    <row r="13" spans="1:14" ht="14.25" customHeight="1">
      <c r="A13" s="235"/>
      <c r="B13" s="147"/>
      <c r="C13" s="147"/>
      <c r="D13" s="147"/>
      <c r="E13" s="147"/>
      <c r="F13" s="147"/>
      <c r="G13" s="147"/>
      <c r="H13" s="236" t="s">
        <v>3</v>
      </c>
      <c r="I13" s="77"/>
      <c r="J13" s="194" t="s">
        <v>82</v>
      </c>
      <c r="K13" s="237"/>
      <c r="L13" s="92"/>
      <c r="M13" s="92"/>
      <c r="N13" s="91"/>
    </row>
    <row r="14" spans="1:14" ht="6" customHeight="1">
      <c r="A14" s="149"/>
      <c r="B14" s="92"/>
      <c r="C14" s="92"/>
      <c r="D14" s="92"/>
      <c r="E14" s="92"/>
      <c r="F14" s="92"/>
      <c r="G14" s="92"/>
      <c r="H14" s="150"/>
      <c r="I14" s="111"/>
      <c r="J14" s="150"/>
      <c r="K14" s="146"/>
      <c r="L14" s="92"/>
      <c r="M14" s="92"/>
      <c r="N14" s="91"/>
    </row>
    <row r="15" spans="1:14" ht="14.25" customHeight="1">
      <c r="A15" s="151" t="s">
        <v>54</v>
      </c>
      <c r="B15" s="92"/>
      <c r="C15" s="92"/>
      <c r="D15" s="92"/>
      <c r="E15" s="92"/>
      <c r="F15" s="92"/>
      <c r="G15" s="92"/>
      <c r="H15" s="150"/>
      <c r="I15" s="111"/>
      <c r="J15" s="150"/>
      <c r="K15" s="146"/>
      <c r="L15" s="92"/>
      <c r="M15" s="92"/>
      <c r="N15" s="91"/>
    </row>
    <row r="16" spans="1:14" ht="14.25" customHeight="1">
      <c r="A16" s="152" t="s">
        <v>53</v>
      </c>
      <c r="B16" s="91"/>
      <c r="C16" s="91"/>
      <c r="D16" s="91"/>
      <c r="E16" s="91"/>
      <c r="F16" s="91"/>
      <c r="G16" s="91"/>
      <c r="H16" s="80"/>
      <c r="I16" s="80"/>
      <c r="J16" s="80"/>
      <c r="K16" s="153"/>
      <c r="L16" s="92"/>
      <c r="M16" s="92"/>
      <c r="N16" s="91"/>
    </row>
    <row r="17" spans="1:14" ht="14.25" customHeight="1">
      <c r="A17" s="117" t="s">
        <v>6</v>
      </c>
      <c r="B17" s="117"/>
      <c r="C17" s="91"/>
      <c r="D17" s="91"/>
      <c r="E17" s="91"/>
      <c r="F17" s="154"/>
      <c r="G17" s="91"/>
      <c r="H17" s="210">
        <f>'[1]BOD presentation'!$F$8</f>
        <v>643167</v>
      </c>
      <c r="I17" s="210"/>
      <c r="J17" s="210">
        <v>625943</v>
      </c>
      <c r="L17" s="92"/>
      <c r="M17" s="92"/>
      <c r="N17" s="91"/>
    </row>
    <row r="18" spans="1:14" ht="14.25" customHeight="1">
      <c r="A18" s="117" t="s">
        <v>116</v>
      </c>
      <c r="B18" s="117"/>
      <c r="C18" s="91"/>
      <c r="D18" s="91"/>
      <c r="E18" s="91"/>
      <c r="F18" s="154"/>
      <c r="G18" s="91"/>
      <c r="H18" s="210">
        <f>'[1]BOD presentation'!$F$9</f>
        <v>19943</v>
      </c>
      <c r="I18" s="210"/>
      <c r="J18" s="210">
        <f>19852+336</f>
        <v>20188</v>
      </c>
      <c r="K18" s="115" t="s">
        <v>50</v>
      </c>
      <c r="L18" s="92"/>
      <c r="M18" s="92"/>
      <c r="N18" s="91"/>
    </row>
    <row r="19" spans="1:14" ht="14.25" customHeight="1">
      <c r="A19" s="117" t="s">
        <v>7</v>
      </c>
      <c r="B19" s="110"/>
      <c r="C19" s="91"/>
      <c r="D19" s="91"/>
      <c r="E19" s="91"/>
      <c r="F19" s="154"/>
      <c r="G19" s="91"/>
      <c r="H19" s="210">
        <f>'[1]BOD presentation'!$F$12</f>
        <v>262500</v>
      </c>
      <c r="I19" s="210"/>
      <c r="J19" s="210">
        <v>262500</v>
      </c>
      <c r="K19" s="115"/>
      <c r="L19" s="92"/>
      <c r="M19" s="92"/>
      <c r="N19" s="91"/>
    </row>
    <row r="20" spans="1:14" ht="14.25" customHeight="1">
      <c r="A20" s="117" t="s">
        <v>76</v>
      </c>
      <c r="B20" s="110"/>
      <c r="C20" s="91"/>
      <c r="D20" s="91"/>
      <c r="E20" s="91"/>
      <c r="F20" s="154"/>
      <c r="G20" s="91"/>
      <c r="H20" s="210">
        <f>'[1]BOD presentation'!$F$14</f>
        <v>14393</v>
      </c>
      <c r="I20" s="210"/>
      <c r="J20" s="210">
        <v>17072</v>
      </c>
      <c r="K20" s="79"/>
      <c r="L20" s="92"/>
      <c r="M20" s="92"/>
      <c r="N20" s="91"/>
    </row>
    <row r="21" spans="1:14" ht="14.25" customHeight="1">
      <c r="A21" s="117" t="s">
        <v>75</v>
      </c>
      <c r="B21" s="110"/>
      <c r="C21" s="91"/>
      <c r="D21" s="91"/>
      <c r="E21" s="91"/>
      <c r="F21" s="154"/>
      <c r="G21" s="91"/>
      <c r="H21" s="210">
        <f>'[1]BOD presentation'!$F$10</f>
        <v>11954</v>
      </c>
      <c r="I21" s="210"/>
      <c r="J21" s="210">
        <v>11605</v>
      </c>
      <c r="K21" s="79"/>
      <c r="L21" s="92"/>
      <c r="M21" s="92"/>
      <c r="N21" s="91"/>
    </row>
    <row r="22" spans="1:14" ht="14.25" customHeight="1">
      <c r="A22" s="117"/>
      <c r="B22" s="117"/>
      <c r="C22" s="91"/>
      <c r="D22" s="91"/>
      <c r="E22" s="91"/>
      <c r="F22" s="154"/>
      <c r="G22" s="91"/>
      <c r="H22" s="211">
        <f>SUM(H17:H21)</f>
        <v>951957</v>
      </c>
      <c r="I22" s="169"/>
      <c r="J22" s="211">
        <f>SUM(J17:J21)</f>
        <v>937308</v>
      </c>
      <c r="K22" s="115"/>
      <c r="L22" s="92"/>
      <c r="M22" s="92"/>
      <c r="N22" s="91"/>
    </row>
    <row r="23" spans="1:14" ht="9.75" customHeight="1">
      <c r="A23" s="117"/>
      <c r="B23" s="117"/>
      <c r="C23" s="91"/>
      <c r="D23" s="91"/>
      <c r="E23" s="91"/>
      <c r="F23" s="157"/>
      <c r="G23" s="91"/>
      <c r="H23" s="210"/>
      <c r="I23" s="210"/>
      <c r="J23" s="210"/>
      <c r="K23" s="80"/>
      <c r="L23" s="92"/>
      <c r="M23" s="92"/>
      <c r="N23" s="91"/>
    </row>
    <row r="24" spans="1:14" ht="14.25" customHeight="1">
      <c r="A24" s="152" t="s">
        <v>31</v>
      </c>
      <c r="B24" s="117"/>
      <c r="C24" s="91"/>
      <c r="D24" s="91"/>
      <c r="E24" s="91"/>
      <c r="F24" s="157"/>
      <c r="G24" s="91"/>
      <c r="H24" s="210"/>
      <c r="I24" s="210"/>
      <c r="J24" s="166"/>
      <c r="K24" s="80"/>
      <c r="L24" s="92"/>
      <c r="M24" s="92"/>
      <c r="N24" s="91"/>
    </row>
    <row r="25" spans="1:14" ht="14.25" customHeight="1">
      <c r="A25" s="117" t="s">
        <v>4</v>
      </c>
      <c r="B25" s="91"/>
      <c r="C25" s="91"/>
      <c r="D25" s="91"/>
      <c r="E25" s="91"/>
      <c r="F25" s="158"/>
      <c r="G25" s="91"/>
      <c r="H25" s="166">
        <f>'[1]BOD presentation'!$F$20</f>
        <v>10575</v>
      </c>
      <c r="I25" s="166"/>
      <c r="J25" s="166">
        <v>9756</v>
      </c>
      <c r="K25" s="80"/>
      <c r="L25" s="92"/>
      <c r="M25" s="92"/>
      <c r="N25" s="91"/>
    </row>
    <row r="26" spans="1:14" ht="14.25" customHeight="1">
      <c r="A26" s="117" t="s">
        <v>92</v>
      </c>
      <c r="B26" s="91"/>
      <c r="C26" s="91"/>
      <c r="D26" s="91"/>
      <c r="E26" s="91"/>
      <c r="F26" s="158"/>
      <c r="G26" s="91"/>
      <c r="H26" s="166">
        <f>'[1]BOD presentation'!$F$21</f>
        <v>35540</v>
      </c>
      <c r="I26" s="166"/>
      <c r="J26" s="166">
        <v>32756</v>
      </c>
      <c r="K26" s="79"/>
      <c r="L26" s="92"/>
      <c r="M26" s="92"/>
      <c r="N26" s="91"/>
    </row>
    <row r="27" spans="1:14" ht="14.25" customHeight="1">
      <c r="A27" s="117" t="s">
        <v>47</v>
      </c>
      <c r="B27" s="91"/>
      <c r="C27" s="91"/>
      <c r="D27" s="91"/>
      <c r="E27" s="91"/>
      <c r="F27" s="158"/>
      <c r="G27" s="91"/>
      <c r="H27" s="166">
        <f>'[1]BOD presentation'!$F$22</f>
        <v>6566</v>
      </c>
      <c r="I27" s="166"/>
      <c r="J27" s="166">
        <v>18830</v>
      </c>
      <c r="K27" s="115"/>
      <c r="L27" s="92"/>
      <c r="M27" s="92"/>
      <c r="N27" s="91"/>
    </row>
    <row r="28" spans="1:14" ht="14.25" customHeight="1">
      <c r="A28" s="117" t="s">
        <v>8</v>
      </c>
      <c r="B28" s="91"/>
      <c r="C28" s="91"/>
      <c r="D28" s="91"/>
      <c r="E28" s="91"/>
      <c r="F28" s="91"/>
      <c r="G28" s="91"/>
      <c r="H28" s="166">
        <f>'[1]BOD presentation'!$F$23</f>
        <v>13145</v>
      </c>
      <c r="I28" s="166"/>
      <c r="J28" s="166">
        <v>12141</v>
      </c>
      <c r="K28" s="80"/>
      <c r="L28" s="92"/>
      <c r="M28" s="92"/>
      <c r="N28" s="91"/>
    </row>
    <row r="29" spans="1:14" ht="14.25" customHeight="1">
      <c r="A29" s="117"/>
      <c r="B29" s="117"/>
      <c r="C29" s="91"/>
      <c r="D29" s="91"/>
      <c r="E29" s="91"/>
      <c r="F29" s="91"/>
      <c r="G29" s="91"/>
      <c r="H29" s="211">
        <f>SUM(H25:H28)</f>
        <v>65826</v>
      </c>
      <c r="I29" s="87"/>
      <c r="J29" s="211">
        <f>SUM(J25:J28)</f>
        <v>73483</v>
      </c>
      <c r="K29" s="115"/>
      <c r="L29" s="92"/>
      <c r="M29" s="92"/>
      <c r="N29" s="91"/>
    </row>
    <row r="30" spans="1:14" ht="3.75" customHeight="1">
      <c r="A30" s="117"/>
      <c r="B30" s="117"/>
      <c r="C30" s="91"/>
      <c r="D30" s="91"/>
      <c r="E30" s="91"/>
      <c r="F30" s="91"/>
      <c r="G30" s="91"/>
      <c r="H30" s="166"/>
      <c r="I30" s="166"/>
      <c r="J30" s="166"/>
      <c r="K30" s="80"/>
      <c r="L30" s="92"/>
      <c r="M30" s="92"/>
      <c r="N30" s="91"/>
    </row>
    <row r="31" spans="1:14" ht="15" customHeight="1" thickBot="1">
      <c r="A31" s="152" t="s">
        <v>60</v>
      </c>
      <c r="B31" s="117"/>
      <c r="C31" s="91"/>
      <c r="D31" s="91"/>
      <c r="E31" s="91"/>
      <c r="F31" s="91"/>
      <c r="G31" s="91"/>
      <c r="H31" s="212">
        <f>H22+H29</f>
        <v>1017783</v>
      </c>
      <c r="I31" s="87"/>
      <c r="J31" s="212">
        <f>J22+J29</f>
        <v>1010791</v>
      </c>
      <c r="K31" s="115"/>
      <c r="L31" s="92"/>
      <c r="M31" s="92"/>
      <c r="N31" s="91"/>
    </row>
    <row r="32" spans="1:14" ht="9.75" customHeight="1">
      <c r="A32" s="152"/>
      <c r="B32" s="117"/>
      <c r="C32" s="91"/>
      <c r="D32" s="91"/>
      <c r="E32" s="91"/>
      <c r="F32" s="91"/>
      <c r="G32" s="91"/>
      <c r="H32" s="166"/>
      <c r="I32" s="166"/>
      <c r="J32" s="166"/>
      <c r="K32" s="80"/>
      <c r="L32" s="92"/>
      <c r="M32" s="92"/>
      <c r="N32" s="91"/>
    </row>
    <row r="33" spans="1:14" ht="15" customHeight="1">
      <c r="A33" s="152" t="s">
        <v>55</v>
      </c>
      <c r="B33" s="117"/>
      <c r="C33" s="91"/>
      <c r="D33" s="91"/>
      <c r="E33" s="91"/>
      <c r="F33" s="91"/>
      <c r="G33" s="91"/>
      <c r="H33" s="166"/>
      <c r="I33" s="166"/>
      <c r="J33" s="166"/>
      <c r="K33" s="80"/>
      <c r="L33" s="92"/>
      <c r="M33" s="92"/>
      <c r="N33" s="91"/>
    </row>
    <row r="34" spans="1:14" ht="15" customHeight="1">
      <c r="A34" s="152" t="s">
        <v>93</v>
      </c>
      <c r="B34" s="117"/>
      <c r="C34" s="91"/>
      <c r="D34" s="91"/>
      <c r="E34" s="91"/>
      <c r="F34" s="91"/>
      <c r="G34" s="91"/>
      <c r="H34" s="166"/>
      <c r="I34" s="166"/>
      <c r="J34" s="166"/>
      <c r="K34" s="80"/>
      <c r="L34" s="92"/>
      <c r="M34" s="92"/>
      <c r="N34" s="91"/>
    </row>
    <row r="35" spans="1:14" ht="15" customHeight="1">
      <c r="A35" s="117" t="s">
        <v>62</v>
      </c>
      <c r="B35" s="91"/>
      <c r="C35" s="91"/>
      <c r="D35" s="91"/>
      <c r="E35" s="91"/>
      <c r="F35" s="91"/>
      <c r="G35" s="91"/>
      <c r="H35" s="210">
        <f>'[1]BOD presentation'!$F$30</f>
        <v>440000</v>
      </c>
      <c r="I35" s="210"/>
      <c r="J35" s="210">
        <v>440000</v>
      </c>
      <c r="K35" s="80"/>
      <c r="L35" s="92"/>
      <c r="M35" s="92"/>
      <c r="N35" s="91"/>
    </row>
    <row r="36" spans="1:14" ht="15" customHeight="1">
      <c r="A36" s="117" t="s">
        <v>5</v>
      </c>
      <c r="B36" s="91"/>
      <c r="C36" s="91"/>
      <c r="D36" s="91"/>
      <c r="E36" s="91"/>
      <c r="F36" s="91"/>
      <c r="G36" s="91"/>
      <c r="H36" s="228">
        <f>'[1]BOD presentation'!$F$31</f>
        <v>257055.94368000003</v>
      </c>
      <c r="I36" s="210"/>
      <c r="J36" s="228">
        <v>231069</v>
      </c>
      <c r="K36" s="115"/>
      <c r="L36" s="92"/>
      <c r="M36" s="92"/>
      <c r="N36" s="91"/>
    </row>
    <row r="37" spans="1:14" ht="15" customHeight="1">
      <c r="A37" s="76" t="s">
        <v>94</v>
      </c>
      <c r="B37" s="117"/>
      <c r="C37" s="91"/>
      <c r="D37" s="91"/>
      <c r="E37" s="91"/>
      <c r="F37" s="91"/>
      <c r="G37" s="91"/>
      <c r="H37" s="166">
        <f>SUM(H35:H36)</f>
        <v>697055.94368</v>
      </c>
      <c r="I37" s="166"/>
      <c r="J37" s="166">
        <f>SUM(J35:J36)</f>
        <v>671069</v>
      </c>
      <c r="K37" s="115"/>
      <c r="L37" s="92"/>
      <c r="M37" s="92"/>
      <c r="N37" s="91"/>
    </row>
    <row r="38" spans="1:14" ht="15" customHeight="1">
      <c r="A38" s="76" t="s">
        <v>95</v>
      </c>
      <c r="B38" s="117"/>
      <c r="C38" s="91"/>
      <c r="D38" s="91"/>
      <c r="E38" s="91"/>
      <c r="F38" s="91"/>
      <c r="G38" s="91"/>
      <c r="H38" s="166"/>
      <c r="I38" s="166"/>
      <c r="J38" s="166"/>
      <c r="K38" s="115"/>
      <c r="L38" s="92"/>
      <c r="M38" s="92"/>
      <c r="N38" s="91"/>
    </row>
    <row r="39" spans="1:14" ht="15" customHeight="1">
      <c r="A39" s="117" t="s">
        <v>74</v>
      </c>
      <c r="B39" s="117"/>
      <c r="C39" s="91"/>
      <c r="D39" s="91"/>
      <c r="E39" s="91"/>
      <c r="F39" s="91"/>
      <c r="G39" s="91"/>
      <c r="H39" s="166">
        <f>'[1]BOD presentation'!$F$33</f>
        <v>53670</v>
      </c>
      <c r="I39" s="166"/>
      <c r="J39" s="166">
        <v>48450</v>
      </c>
      <c r="K39" s="115"/>
      <c r="L39" s="92"/>
      <c r="M39" s="92"/>
      <c r="N39" s="91"/>
    </row>
    <row r="40" spans="1:14" ht="15" customHeight="1">
      <c r="A40" s="152" t="s">
        <v>61</v>
      </c>
      <c r="B40" s="117"/>
      <c r="C40" s="91"/>
      <c r="D40" s="91"/>
      <c r="E40" s="91"/>
      <c r="F40" s="91"/>
      <c r="G40" s="91"/>
      <c r="H40" s="211">
        <f>SUM(H37:H39)</f>
        <v>750725.94368</v>
      </c>
      <c r="I40" s="87"/>
      <c r="J40" s="211">
        <f>SUM(J37:J39)</f>
        <v>719519</v>
      </c>
      <c r="K40" s="115"/>
      <c r="L40" s="92"/>
      <c r="M40" s="92"/>
      <c r="N40" s="91"/>
    </row>
    <row r="41" spans="1:14" ht="9.75" customHeight="1">
      <c r="A41" s="152"/>
      <c r="B41" s="117"/>
      <c r="C41" s="91"/>
      <c r="D41" s="91"/>
      <c r="E41" s="91"/>
      <c r="F41" s="91"/>
      <c r="G41" s="91"/>
      <c r="H41" s="166"/>
      <c r="I41" s="166"/>
      <c r="J41" s="166"/>
      <c r="K41" s="80"/>
      <c r="L41" s="92"/>
      <c r="M41" s="92"/>
      <c r="N41" s="91"/>
    </row>
    <row r="42" spans="1:14" ht="15" customHeight="1">
      <c r="A42" s="152" t="s">
        <v>56</v>
      </c>
      <c r="B42" s="117"/>
      <c r="C42" s="91"/>
      <c r="D42" s="91"/>
      <c r="E42" s="91"/>
      <c r="F42" s="91"/>
      <c r="G42" s="91"/>
      <c r="H42" s="166"/>
      <c r="I42" s="166"/>
      <c r="J42" s="166"/>
      <c r="K42" s="80"/>
      <c r="L42" s="92"/>
      <c r="M42" s="92"/>
      <c r="N42" s="91"/>
    </row>
    <row r="43" spans="1:14" ht="15" customHeight="1">
      <c r="A43" s="152" t="s">
        <v>139</v>
      </c>
      <c r="B43" s="117"/>
      <c r="C43" s="91"/>
      <c r="D43" s="91"/>
      <c r="E43" s="91"/>
      <c r="F43" s="91"/>
      <c r="G43" s="91"/>
      <c r="H43" s="166"/>
      <c r="I43" s="166"/>
      <c r="J43" s="166"/>
      <c r="K43" s="80"/>
      <c r="L43" s="92"/>
      <c r="M43" s="92"/>
      <c r="N43" s="91"/>
    </row>
    <row r="44" spans="1:14" ht="15" customHeight="1">
      <c r="A44" s="117" t="s">
        <v>77</v>
      </c>
      <c r="B44" s="91"/>
      <c r="C44" s="91"/>
      <c r="D44" s="91"/>
      <c r="E44" s="91"/>
      <c r="F44" s="91"/>
      <c r="G44" s="91"/>
      <c r="H44" s="210">
        <f>'[1]BOD presentation'!$F$40</f>
        <v>83867</v>
      </c>
      <c r="I44" s="210"/>
      <c r="J44" s="210">
        <v>94401</v>
      </c>
      <c r="K44" s="76"/>
      <c r="L44" s="92"/>
      <c r="M44" s="92"/>
      <c r="N44" s="91"/>
    </row>
    <row r="45" spans="1:14" ht="15" customHeight="1">
      <c r="A45" s="117" t="s">
        <v>63</v>
      </c>
      <c r="B45" s="91"/>
      <c r="C45" s="91"/>
      <c r="D45" s="91"/>
      <c r="E45" s="91"/>
      <c r="F45" s="91"/>
      <c r="G45" s="91"/>
      <c r="H45" s="210">
        <f>'[1]BOD presentation'!$F$41</f>
        <v>10912</v>
      </c>
      <c r="I45" s="210"/>
      <c r="J45" s="210">
        <v>10453</v>
      </c>
      <c r="K45" s="156"/>
      <c r="L45" s="92"/>
      <c r="M45" s="92"/>
      <c r="N45" s="91"/>
    </row>
    <row r="46" spans="1:14" ht="15" customHeight="1">
      <c r="A46" s="117" t="s">
        <v>64</v>
      </c>
      <c r="B46" s="91"/>
      <c r="C46" s="91"/>
      <c r="D46" s="91"/>
      <c r="E46" s="91"/>
      <c r="F46" s="91"/>
      <c r="G46" s="91"/>
      <c r="H46" s="210">
        <f>'[1]BOD presentation'!$F$42</f>
        <v>13635</v>
      </c>
      <c r="I46" s="210"/>
      <c r="J46" s="210">
        <v>13579</v>
      </c>
      <c r="K46" s="115"/>
      <c r="L46" s="92"/>
      <c r="M46" s="92"/>
      <c r="N46" s="91"/>
    </row>
    <row r="47" spans="1:14" ht="15" customHeight="1">
      <c r="A47" s="152"/>
      <c r="B47" s="117"/>
      <c r="C47" s="91"/>
      <c r="D47" s="91"/>
      <c r="E47" s="91"/>
      <c r="F47" s="91"/>
      <c r="G47" s="91"/>
      <c r="H47" s="211">
        <f>SUM(H44:H46)</f>
        <v>108414</v>
      </c>
      <c r="I47" s="87"/>
      <c r="J47" s="211">
        <f>SUM(J44:J46)</f>
        <v>118433</v>
      </c>
      <c r="K47" s="115"/>
      <c r="L47" s="92"/>
      <c r="M47" s="92"/>
      <c r="N47" s="91"/>
    </row>
    <row r="48" spans="1:14" ht="10.5" customHeight="1">
      <c r="A48" s="152"/>
      <c r="B48" s="117"/>
      <c r="C48" s="91"/>
      <c r="D48" s="91"/>
      <c r="E48" s="91"/>
      <c r="F48" s="91"/>
      <c r="G48" s="91"/>
      <c r="H48" s="166"/>
      <c r="I48" s="166"/>
      <c r="J48" s="166"/>
      <c r="K48" s="80"/>
      <c r="L48" s="92"/>
      <c r="M48" s="92"/>
      <c r="N48" s="91"/>
    </row>
    <row r="49" spans="1:14" ht="15" customHeight="1">
      <c r="A49" s="152" t="s">
        <v>30</v>
      </c>
      <c r="B49" s="117"/>
      <c r="C49" s="91"/>
      <c r="D49" s="91"/>
      <c r="E49" s="91"/>
      <c r="F49" s="91"/>
      <c r="G49" s="91"/>
      <c r="H49" s="166"/>
      <c r="I49" s="166"/>
      <c r="J49" s="166"/>
      <c r="K49" s="80"/>
      <c r="L49" s="92"/>
      <c r="M49" s="92"/>
      <c r="N49" s="91"/>
    </row>
    <row r="50" spans="1:14" ht="15" customHeight="1">
      <c r="A50" s="117" t="s">
        <v>96</v>
      </c>
      <c r="B50" s="91"/>
      <c r="C50" s="91"/>
      <c r="D50" s="91"/>
      <c r="E50" s="91"/>
      <c r="F50" s="91"/>
      <c r="G50" s="91"/>
      <c r="H50" s="166">
        <f>'[1]BOD presentation'!$F$46</f>
        <v>65151</v>
      </c>
      <c r="I50" s="166"/>
      <c r="J50" s="166">
        <v>69931</v>
      </c>
      <c r="K50" s="80"/>
      <c r="L50" s="92"/>
      <c r="M50" s="92"/>
      <c r="N50" s="91"/>
    </row>
    <row r="51" spans="1:14" ht="15" customHeight="1">
      <c r="A51" s="117" t="s">
        <v>83</v>
      </c>
      <c r="B51" s="91"/>
      <c r="C51" s="91"/>
      <c r="D51" s="91"/>
      <c r="E51" s="91"/>
      <c r="F51" s="91"/>
      <c r="G51" s="91"/>
      <c r="H51" s="166">
        <f>'[1]BOD presentation'!$F$47</f>
        <v>77963</v>
      </c>
      <c r="I51" s="166"/>
      <c r="J51" s="166">
        <v>102088</v>
      </c>
      <c r="K51" s="80"/>
      <c r="L51" s="92"/>
      <c r="M51" s="92"/>
      <c r="N51" s="91"/>
    </row>
    <row r="52" spans="1:14" ht="15" customHeight="1">
      <c r="A52" s="117" t="s">
        <v>97</v>
      </c>
      <c r="B52" s="91"/>
      <c r="C52" s="91"/>
      <c r="D52" s="91"/>
      <c r="E52" s="91"/>
      <c r="F52" s="91"/>
      <c r="G52" s="91"/>
      <c r="H52" s="166">
        <f>'[1]BOD presentation'!$F$48</f>
        <v>5893</v>
      </c>
      <c r="I52" s="166"/>
      <c r="J52" s="166">
        <v>820</v>
      </c>
      <c r="K52" s="115"/>
      <c r="L52" s="92"/>
      <c r="M52" s="92"/>
      <c r="N52" s="91"/>
    </row>
    <row r="53" spans="1:14" ht="15" customHeight="1">
      <c r="A53" s="117" t="s">
        <v>149</v>
      </c>
      <c r="B53" s="91"/>
      <c r="C53" s="91"/>
      <c r="D53" s="91"/>
      <c r="E53" s="91"/>
      <c r="F53" s="91"/>
      <c r="G53" s="91"/>
      <c r="H53" s="166">
        <f>'[1]BOD presentation'!$F$49</f>
        <v>9636</v>
      </c>
      <c r="I53" s="166"/>
      <c r="J53" s="166">
        <v>0</v>
      </c>
      <c r="K53" s="115"/>
      <c r="L53" s="92"/>
      <c r="M53" s="92"/>
      <c r="N53" s="91"/>
    </row>
    <row r="54" spans="1:14" ht="15" customHeight="1">
      <c r="A54" s="152"/>
      <c r="B54" s="117"/>
      <c r="C54" s="91"/>
      <c r="D54" s="91"/>
      <c r="E54" s="91"/>
      <c r="F54" s="91"/>
      <c r="G54" s="91"/>
      <c r="H54" s="211">
        <f>SUM(H50:H53)</f>
        <v>158643</v>
      </c>
      <c r="I54" s="87"/>
      <c r="J54" s="211">
        <f>SUM(J50:J53)</f>
        <v>172839</v>
      </c>
      <c r="K54" s="115"/>
      <c r="L54" s="92"/>
      <c r="M54" s="92"/>
      <c r="N54" s="91"/>
    </row>
    <row r="55" spans="1:14" ht="14.25" customHeight="1">
      <c r="A55" s="152" t="s">
        <v>57</v>
      </c>
      <c r="B55" s="117"/>
      <c r="C55" s="91"/>
      <c r="D55" s="91"/>
      <c r="E55" s="91"/>
      <c r="F55" s="91"/>
      <c r="G55" s="91"/>
      <c r="H55" s="211">
        <f>H47+H54</f>
        <v>267057</v>
      </c>
      <c r="I55" s="87"/>
      <c r="J55" s="211">
        <f>J47+J54</f>
        <v>291272</v>
      </c>
      <c r="K55" s="115"/>
      <c r="L55" s="92"/>
      <c r="M55" s="92"/>
      <c r="N55" s="91"/>
    </row>
    <row r="56" spans="1:14" ht="6" customHeight="1">
      <c r="A56" s="117"/>
      <c r="B56" s="91"/>
      <c r="C56" s="91"/>
      <c r="D56" s="91"/>
      <c r="E56" s="91"/>
      <c r="F56" s="91"/>
      <c r="G56" s="91"/>
      <c r="H56" s="87"/>
      <c r="I56" s="87"/>
      <c r="J56" s="87"/>
      <c r="K56" s="80"/>
      <c r="L56" s="92"/>
      <c r="M56" s="92"/>
      <c r="N56" s="91"/>
    </row>
    <row r="57" spans="1:14" ht="14.25" customHeight="1" thickBot="1">
      <c r="A57" s="152" t="s">
        <v>58</v>
      </c>
      <c r="B57" s="91"/>
      <c r="C57" s="91"/>
      <c r="D57" s="91"/>
      <c r="E57" s="91"/>
      <c r="F57" s="91"/>
      <c r="G57" s="91"/>
      <c r="H57" s="212">
        <f>H40+H55</f>
        <v>1017782.94368</v>
      </c>
      <c r="I57" s="87"/>
      <c r="J57" s="212">
        <f>J40+J55</f>
        <v>1010791</v>
      </c>
      <c r="K57" s="80"/>
      <c r="L57" s="92"/>
      <c r="M57" s="92"/>
      <c r="N57" s="91"/>
    </row>
    <row r="58" spans="1:14" ht="14.25" customHeight="1" hidden="1">
      <c r="A58" s="117"/>
      <c r="B58" s="91"/>
      <c r="C58" s="91"/>
      <c r="D58" s="91"/>
      <c r="E58" s="91"/>
      <c r="F58" s="91"/>
      <c r="G58" s="91"/>
      <c r="H58" s="166"/>
      <c r="I58" s="166"/>
      <c r="J58" s="166"/>
      <c r="K58" s="80"/>
      <c r="L58" s="92"/>
      <c r="M58" s="92"/>
      <c r="N58" s="91"/>
    </row>
    <row r="59" spans="1:14" ht="9" customHeight="1">
      <c r="A59" s="117"/>
      <c r="B59" s="91"/>
      <c r="C59" s="91"/>
      <c r="D59" s="91"/>
      <c r="E59" s="91"/>
      <c r="F59" s="91"/>
      <c r="G59" s="91"/>
      <c r="H59" s="166"/>
      <c r="I59" s="166"/>
      <c r="J59" s="166"/>
      <c r="K59" s="115"/>
      <c r="L59" s="92"/>
      <c r="M59" s="92"/>
      <c r="N59" s="91"/>
    </row>
    <row r="60" spans="1:14" ht="14.25" customHeight="1">
      <c r="A60" s="117" t="s">
        <v>65</v>
      </c>
      <c r="B60" s="117"/>
      <c r="C60" s="91"/>
      <c r="D60" s="91"/>
      <c r="E60" s="91"/>
      <c r="F60" s="91"/>
      <c r="G60" s="91"/>
      <c r="H60" s="227">
        <f>H37/440000</f>
        <v>1.5842180538181818</v>
      </c>
      <c r="I60" s="227"/>
      <c r="J60" s="227">
        <f>J37/440000</f>
        <v>1.5251568181818183</v>
      </c>
      <c r="K60" s="156"/>
      <c r="L60" s="92"/>
      <c r="M60" s="92"/>
      <c r="N60" s="91"/>
    </row>
    <row r="61" spans="1:14" ht="14.25" customHeight="1">
      <c r="A61" s="117" t="s">
        <v>84</v>
      </c>
      <c r="B61" s="117"/>
      <c r="C61" s="91"/>
      <c r="D61" s="91"/>
      <c r="E61" s="91"/>
      <c r="F61" s="91"/>
      <c r="G61" s="91"/>
      <c r="H61" s="166"/>
      <c r="I61" s="166"/>
      <c r="J61" s="166"/>
      <c r="K61" s="156"/>
      <c r="L61" s="92"/>
      <c r="M61" s="92"/>
      <c r="N61" s="91"/>
    </row>
    <row r="62" spans="1:14" ht="9.75" customHeight="1">
      <c r="A62" s="117"/>
      <c r="B62" s="117"/>
      <c r="C62" s="91"/>
      <c r="D62" s="91"/>
      <c r="E62" s="91"/>
      <c r="F62" s="91"/>
      <c r="G62" s="91"/>
      <c r="H62" s="71"/>
      <c r="I62" s="71"/>
      <c r="J62" s="71"/>
      <c r="K62" s="156"/>
      <c r="L62" s="92"/>
      <c r="M62" s="92"/>
      <c r="N62" s="91"/>
    </row>
    <row r="63" spans="1:14" ht="14.25" customHeight="1">
      <c r="A63" s="118" t="s">
        <v>124</v>
      </c>
      <c r="B63" s="139" t="s">
        <v>126</v>
      </c>
      <c r="C63" s="201"/>
      <c r="D63" s="91"/>
      <c r="E63" s="91"/>
      <c r="F63" s="91"/>
      <c r="G63" s="91"/>
      <c r="H63" s="80"/>
      <c r="I63" s="80"/>
      <c r="J63" s="80"/>
      <c r="K63" s="80"/>
      <c r="L63" s="92"/>
      <c r="M63" s="92"/>
      <c r="N63" s="91"/>
    </row>
    <row r="64" spans="1:14" ht="14.25" customHeight="1">
      <c r="A64" s="118" t="s">
        <v>50</v>
      </c>
      <c r="B64" s="139" t="s">
        <v>127</v>
      </c>
      <c r="C64" s="201"/>
      <c r="D64" s="91"/>
      <c r="E64" s="91"/>
      <c r="F64" s="91"/>
      <c r="G64" s="91"/>
      <c r="H64" s="80"/>
      <c r="I64" s="80"/>
      <c r="J64" s="80"/>
      <c r="K64" s="80"/>
      <c r="L64" s="92"/>
      <c r="M64" s="92"/>
      <c r="N64" s="91"/>
    </row>
    <row r="65" spans="1:14" ht="14.25" customHeight="1">
      <c r="A65" s="118"/>
      <c r="B65" s="139" t="s">
        <v>128</v>
      </c>
      <c r="C65" s="201"/>
      <c r="D65" s="91"/>
      <c r="E65" s="91"/>
      <c r="F65" s="91"/>
      <c r="G65" s="91"/>
      <c r="H65" s="80"/>
      <c r="I65" s="80"/>
      <c r="J65" s="80"/>
      <c r="K65" s="80"/>
      <c r="L65" s="92"/>
      <c r="M65" s="92"/>
      <c r="N65" s="91"/>
    </row>
    <row r="66" spans="1:14" ht="14.25" customHeight="1">
      <c r="A66" s="118"/>
      <c r="B66" s="139" t="s">
        <v>129</v>
      </c>
      <c r="C66" s="201"/>
      <c r="D66" s="91"/>
      <c r="E66" s="91"/>
      <c r="F66" s="91"/>
      <c r="G66" s="91"/>
      <c r="H66" s="80"/>
      <c r="I66" s="80"/>
      <c r="J66" s="80"/>
      <c r="K66" s="80"/>
      <c r="L66" s="92"/>
      <c r="M66" s="92"/>
      <c r="N66" s="91"/>
    </row>
    <row r="67" spans="1:14" ht="6" customHeight="1">
      <c r="A67" s="118" t="s">
        <v>50</v>
      </c>
      <c r="B67" s="117"/>
      <c r="C67" s="91"/>
      <c r="D67" s="91"/>
      <c r="E67" s="91"/>
      <c r="F67" s="91"/>
      <c r="G67" s="91"/>
      <c r="H67" s="80"/>
      <c r="I67" s="80"/>
      <c r="J67" s="80"/>
      <c r="K67" s="80"/>
      <c r="L67" s="92"/>
      <c r="M67" s="92"/>
      <c r="N67" s="91"/>
    </row>
    <row r="68" spans="1:14" ht="14.25" customHeight="1">
      <c r="A68" s="107" t="s">
        <v>108</v>
      </c>
      <c r="B68" s="117"/>
      <c r="C68" s="91"/>
      <c r="D68" s="91"/>
      <c r="E68" s="91"/>
      <c r="F68" s="91"/>
      <c r="G68" s="91"/>
      <c r="H68" s="80"/>
      <c r="I68" s="80"/>
      <c r="J68" s="80"/>
      <c r="K68" s="80"/>
      <c r="L68" s="92"/>
      <c r="M68" s="92"/>
      <c r="N68" s="91"/>
    </row>
    <row r="69" spans="1:12" ht="14.25" customHeight="1">
      <c r="A69" s="107" t="s">
        <v>107</v>
      </c>
      <c r="B69" s="117"/>
      <c r="C69" s="91"/>
      <c r="D69" s="91"/>
      <c r="E69" s="91"/>
      <c r="F69" s="91"/>
      <c r="G69" s="91"/>
      <c r="H69" s="80"/>
      <c r="I69" s="80"/>
      <c r="J69" s="80"/>
      <c r="K69" s="80"/>
      <c r="L69" s="92"/>
    </row>
    <row r="70" spans="1:12" ht="14.25" customHeight="1">
      <c r="A70" s="117"/>
      <c r="B70" s="117"/>
      <c r="C70" s="91"/>
      <c r="D70" s="91"/>
      <c r="E70" s="91"/>
      <c r="F70" s="91"/>
      <c r="G70" s="91"/>
      <c r="H70" s="80"/>
      <c r="I70" s="80"/>
      <c r="J70" s="80"/>
      <c r="K70" s="80"/>
      <c r="L70" s="92"/>
    </row>
    <row r="71" spans="1:11" ht="14.25" customHeight="1">
      <c r="A71" s="12"/>
      <c r="B71" s="12"/>
      <c r="H71" s="13"/>
      <c r="I71" s="13"/>
      <c r="J71" s="13"/>
      <c r="K71" s="13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printOptions horizontalCentered="1"/>
  <pageMargins left="0.64" right="0.25" top="0.15" bottom="0.15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="80" zoomScaleNormal="80" workbookViewId="0" topLeftCell="A25">
      <pane xSplit="5" topLeftCell="F1" activePane="topRight" state="frozen"/>
      <selection pane="topLeft" activeCell="A7" sqref="A7"/>
      <selection pane="topRight" activeCell="A58" sqref="A58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14.7109375" style="0" customWidth="1"/>
    <col min="6" max="6" width="12.8515625" style="0" customWidth="1"/>
    <col min="7" max="7" width="12.7109375" style="0" customWidth="1"/>
    <col min="8" max="8" width="10.421875" style="0" customWidth="1"/>
    <col min="9" max="9" width="9.421875" style="0" customWidth="1"/>
    <col min="10" max="12" width="12.28125" style="0" hidden="1" customWidth="1"/>
    <col min="13" max="13" width="1.1484375" style="0" customWidth="1"/>
    <col min="15" max="15" width="14.57421875" style="0" customWidth="1"/>
    <col min="16" max="16" width="16.8515625" style="0" customWidth="1"/>
    <col min="17" max="17" width="9.8515625" style="0" customWidth="1"/>
    <col min="18" max="18" width="11.7109375" style="0" customWidth="1"/>
    <col min="19" max="19" width="9.8515625" style="0" bestFit="1" customWidth="1"/>
  </cols>
  <sheetData>
    <row r="1" spans="1:16" ht="1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2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O4" s="21"/>
      <c r="P4" s="21"/>
    </row>
    <row r="5" spans="1:16" ht="15">
      <c r="A5" s="2" t="s">
        <v>119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8" t="str">
        <f>'Balance Sheet'!A6</f>
        <v>FOR THE THIRD QUARTER AND NINE MONTHS ENDED 30 SEPTEMBER 2007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8.25" customHeight="1">
      <c r="A8" s="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8" ht="15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60"/>
      <c r="R9" s="60"/>
    </row>
    <row r="10" spans="1:18" ht="15" customHeight="1">
      <c r="A10" s="11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  <c r="R10" s="160"/>
    </row>
    <row r="11" spans="1:18" ht="15" customHeight="1">
      <c r="A11" s="76" t="s">
        <v>110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</row>
    <row r="12" spans="1:18" ht="15" customHeight="1">
      <c r="A12" s="111" t="s">
        <v>144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59"/>
      <c r="R12" s="159"/>
    </row>
    <row r="13" spans="1:18" ht="15" customHeight="1">
      <c r="A13" s="161"/>
      <c r="B13" s="161"/>
      <c r="C13" s="161"/>
      <c r="D13" s="161"/>
      <c r="E13" s="161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</row>
    <row r="14" spans="1:18" ht="15">
      <c r="A14" s="183"/>
      <c r="B14" s="182"/>
      <c r="C14" s="182"/>
      <c r="D14" s="182"/>
      <c r="E14" s="172"/>
      <c r="F14" s="182"/>
      <c r="G14" s="184" t="s">
        <v>72</v>
      </c>
      <c r="H14" s="145"/>
      <c r="I14" s="182"/>
      <c r="J14" s="182"/>
      <c r="K14" s="182"/>
      <c r="L14" s="182"/>
      <c r="M14" s="182"/>
      <c r="N14" s="182"/>
      <c r="O14" s="182"/>
      <c r="P14" s="183"/>
      <c r="Q14" s="182"/>
      <c r="R14" s="172"/>
    </row>
    <row r="15" spans="1:18" ht="15">
      <c r="A15" s="185"/>
      <c r="B15" s="160"/>
      <c r="C15" s="160"/>
      <c r="D15" s="160"/>
      <c r="E15" s="173"/>
      <c r="F15" s="160"/>
      <c r="G15" s="162"/>
      <c r="H15" s="162"/>
      <c r="I15" s="162"/>
      <c r="J15" s="162"/>
      <c r="K15" s="162"/>
      <c r="L15" s="162"/>
      <c r="M15" s="162"/>
      <c r="N15" s="162"/>
      <c r="O15" s="150" t="s">
        <v>11</v>
      </c>
      <c r="P15" s="202" t="s">
        <v>98</v>
      </c>
      <c r="Q15" s="160"/>
      <c r="R15" s="173"/>
    </row>
    <row r="16" spans="1:18" ht="15">
      <c r="A16" s="185"/>
      <c r="B16" s="160"/>
      <c r="C16" s="160"/>
      <c r="D16" s="160"/>
      <c r="E16" s="173"/>
      <c r="F16" s="160"/>
      <c r="G16" s="160"/>
      <c r="H16" s="150"/>
      <c r="I16" s="160"/>
      <c r="J16" s="150" t="s">
        <v>36</v>
      </c>
      <c r="K16" s="150"/>
      <c r="L16" s="150" t="s">
        <v>36</v>
      </c>
      <c r="M16" s="150"/>
      <c r="N16" s="160"/>
      <c r="O16" s="150" t="s">
        <v>102</v>
      </c>
      <c r="P16" s="202" t="s">
        <v>99</v>
      </c>
      <c r="Q16" s="160"/>
      <c r="R16" s="173"/>
    </row>
    <row r="17" spans="1:18" ht="15">
      <c r="A17" s="185"/>
      <c r="B17" s="160"/>
      <c r="C17" s="160"/>
      <c r="D17" s="160"/>
      <c r="E17" s="173"/>
      <c r="F17" s="150" t="s">
        <v>10</v>
      </c>
      <c r="G17" s="150" t="s">
        <v>10</v>
      </c>
      <c r="H17" s="150" t="s">
        <v>71</v>
      </c>
      <c r="I17" s="150" t="s">
        <v>35</v>
      </c>
      <c r="J17" s="150" t="s">
        <v>37</v>
      </c>
      <c r="K17" s="150" t="s">
        <v>40</v>
      </c>
      <c r="L17" s="150" t="s">
        <v>37</v>
      </c>
      <c r="M17" s="150"/>
      <c r="N17" s="150" t="s">
        <v>39</v>
      </c>
      <c r="O17" s="176" t="s">
        <v>69</v>
      </c>
      <c r="P17" s="150" t="s">
        <v>100</v>
      </c>
      <c r="Q17" s="150" t="s">
        <v>67</v>
      </c>
      <c r="R17" s="176" t="s">
        <v>12</v>
      </c>
    </row>
    <row r="18" spans="1:18" ht="15">
      <c r="A18" s="199" t="s">
        <v>78</v>
      </c>
      <c r="B18" s="160"/>
      <c r="C18" s="160"/>
      <c r="D18" s="160"/>
      <c r="E18" s="173"/>
      <c r="F18" s="148" t="s">
        <v>33</v>
      </c>
      <c r="G18" s="148" t="s">
        <v>32</v>
      </c>
      <c r="H18" s="148" t="s">
        <v>34</v>
      </c>
      <c r="I18" s="148" t="s">
        <v>34</v>
      </c>
      <c r="J18" s="148" t="s">
        <v>38</v>
      </c>
      <c r="K18" s="148" t="s">
        <v>41</v>
      </c>
      <c r="L18" s="148" t="s">
        <v>38</v>
      </c>
      <c r="M18" s="148"/>
      <c r="N18" s="148" t="s">
        <v>22</v>
      </c>
      <c r="O18" s="177" t="s">
        <v>79</v>
      </c>
      <c r="P18" s="203" t="s">
        <v>101</v>
      </c>
      <c r="Q18" s="150" t="s">
        <v>73</v>
      </c>
      <c r="R18" s="176" t="s">
        <v>68</v>
      </c>
    </row>
    <row r="19" spans="1:18" ht="15">
      <c r="A19" s="187"/>
      <c r="B19" s="161"/>
      <c r="C19" s="161"/>
      <c r="D19" s="161"/>
      <c r="E19" s="188"/>
      <c r="F19" s="240" t="s">
        <v>132</v>
      </c>
      <c r="G19" s="90"/>
      <c r="H19" s="241" t="s">
        <v>133</v>
      </c>
      <c r="I19" s="242"/>
      <c r="J19" s="243"/>
      <c r="K19" s="243"/>
      <c r="L19" s="243"/>
      <c r="M19" s="243"/>
      <c r="N19" s="241"/>
      <c r="O19" s="244"/>
      <c r="P19" s="186"/>
      <c r="Q19" s="161"/>
      <c r="R19" s="174"/>
    </row>
    <row r="20" spans="1:18" ht="24.75" customHeight="1">
      <c r="A20" s="189"/>
      <c r="B20" s="160"/>
      <c r="C20" s="160"/>
      <c r="D20" s="160"/>
      <c r="E20" s="175"/>
      <c r="F20" s="159"/>
      <c r="G20" s="159"/>
      <c r="H20" s="159"/>
      <c r="I20" s="159"/>
      <c r="J20" s="159"/>
      <c r="K20" s="159"/>
      <c r="L20" s="159"/>
      <c r="M20" s="159"/>
      <c r="N20" s="159"/>
      <c r="O20" s="173"/>
      <c r="P20" s="159"/>
      <c r="Q20" s="159"/>
      <c r="R20" s="173"/>
    </row>
    <row r="21" spans="1:18" ht="15">
      <c r="A21" s="190" t="s">
        <v>120</v>
      </c>
      <c r="B21" s="160"/>
      <c r="C21" s="160"/>
      <c r="D21" s="160"/>
      <c r="E21" s="175"/>
      <c r="F21" s="164">
        <v>440000</v>
      </c>
      <c r="G21" s="164">
        <v>104501</v>
      </c>
      <c r="H21" s="164">
        <v>205869</v>
      </c>
      <c r="I21" s="164">
        <v>-65859</v>
      </c>
      <c r="J21" s="164">
        <v>0</v>
      </c>
      <c r="K21" s="164">
        <v>0</v>
      </c>
      <c r="L21" s="164">
        <v>0</v>
      </c>
      <c r="M21" s="164"/>
      <c r="N21" s="164">
        <v>7512</v>
      </c>
      <c r="O21" s="178">
        <v>-17081</v>
      </c>
      <c r="P21" s="164">
        <f>SUM(F21:O21)</f>
        <v>674942</v>
      </c>
      <c r="Q21" s="165">
        <v>48483</v>
      </c>
      <c r="R21" s="178">
        <f>SUM(P21:Q21)</f>
        <v>723425</v>
      </c>
    </row>
    <row r="22" spans="1:18" ht="7.5" customHeight="1">
      <c r="A22" s="185"/>
      <c r="B22" s="160"/>
      <c r="C22" s="160"/>
      <c r="D22" s="160"/>
      <c r="E22" s="175"/>
      <c r="F22" s="164"/>
      <c r="G22" s="164"/>
      <c r="H22" s="164"/>
      <c r="I22" s="164"/>
      <c r="J22" s="164"/>
      <c r="K22" s="164"/>
      <c r="L22" s="164"/>
      <c r="M22" s="164"/>
      <c r="N22" s="164"/>
      <c r="O22" s="178"/>
      <c r="P22" s="164"/>
      <c r="Q22" s="165"/>
      <c r="R22" s="178"/>
    </row>
    <row r="23" spans="1:19" ht="28.5" customHeight="1">
      <c r="A23" s="190"/>
      <c r="B23" s="160"/>
      <c r="C23" s="160"/>
      <c r="D23" s="160"/>
      <c r="E23" s="175"/>
      <c r="F23" s="164"/>
      <c r="G23" s="164"/>
      <c r="H23" s="164"/>
      <c r="I23" s="164"/>
      <c r="J23" s="164"/>
      <c r="K23" s="164"/>
      <c r="L23" s="164"/>
      <c r="M23" s="164"/>
      <c r="N23" s="164"/>
      <c r="O23" s="178"/>
      <c r="P23" s="164"/>
      <c r="Q23" s="165"/>
      <c r="R23" s="178" t="s">
        <v>50</v>
      </c>
      <c r="S23" s="159"/>
    </row>
    <row r="24" spans="1:19" ht="15">
      <c r="A24" s="185" t="s">
        <v>117</v>
      </c>
      <c r="B24" s="92"/>
      <c r="C24" s="111"/>
      <c r="D24" s="111"/>
      <c r="E24" s="176"/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/>
      <c r="N24" s="166">
        <v>0</v>
      </c>
      <c r="O24" s="179">
        <v>19988</v>
      </c>
      <c r="P24" s="166">
        <f>SUM(F24:O24)</f>
        <v>19988</v>
      </c>
      <c r="Q24" s="165">
        <v>3964</v>
      </c>
      <c r="R24" s="178">
        <f>SUM(P24:Q24)</f>
        <v>23952</v>
      </c>
      <c r="S24" s="159"/>
    </row>
    <row r="25" spans="1:19" ht="15">
      <c r="A25" s="185"/>
      <c r="B25" s="92"/>
      <c r="C25" s="111"/>
      <c r="D25" s="111"/>
      <c r="E25" s="176"/>
      <c r="F25" s="166"/>
      <c r="G25" s="166"/>
      <c r="H25" s="166"/>
      <c r="I25" s="166"/>
      <c r="J25" s="166"/>
      <c r="K25" s="166"/>
      <c r="L25" s="166"/>
      <c r="M25" s="166"/>
      <c r="N25" s="166"/>
      <c r="O25" s="179"/>
      <c r="P25" s="166"/>
      <c r="Q25" s="165"/>
      <c r="R25" s="178"/>
      <c r="S25" s="159"/>
    </row>
    <row r="26" spans="1:19" ht="15">
      <c r="A26" s="185" t="s">
        <v>135</v>
      </c>
      <c r="B26" s="92"/>
      <c r="C26" s="111"/>
      <c r="D26" s="111"/>
      <c r="E26" s="176"/>
      <c r="F26" s="166"/>
      <c r="G26" s="166"/>
      <c r="H26" s="166"/>
      <c r="I26" s="166"/>
      <c r="J26" s="166"/>
      <c r="K26" s="166"/>
      <c r="L26" s="166"/>
      <c r="M26" s="166"/>
      <c r="N26" s="166"/>
      <c r="O26" s="179"/>
      <c r="P26" s="166"/>
      <c r="Q26" s="165"/>
      <c r="R26" s="178"/>
      <c r="S26" s="159"/>
    </row>
    <row r="27" spans="1:19" ht="15">
      <c r="A27" s="245" t="s">
        <v>136</v>
      </c>
      <c r="B27" s="92"/>
      <c r="C27" s="111"/>
      <c r="D27" s="111"/>
      <c r="E27" s="176"/>
      <c r="F27" s="166"/>
      <c r="G27" s="166"/>
      <c r="H27" s="166"/>
      <c r="I27" s="166"/>
      <c r="J27" s="166"/>
      <c r="K27" s="166"/>
      <c r="L27" s="166"/>
      <c r="M27" s="166"/>
      <c r="N27" s="166"/>
      <c r="O27" s="179"/>
      <c r="P27" s="166"/>
      <c r="Q27" s="165"/>
      <c r="R27" s="178"/>
      <c r="S27" s="159"/>
    </row>
    <row r="28" spans="1:19" ht="15">
      <c r="A28" s="245" t="s">
        <v>137</v>
      </c>
      <c r="B28" s="92"/>
      <c r="C28" s="111"/>
      <c r="D28" s="111"/>
      <c r="E28" s="176"/>
      <c r="F28" s="166">
        <v>0</v>
      </c>
      <c r="G28" s="166">
        <v>0</v>
      </c>
      <c r="H28" s="166">
        <v>0</v>
      </c>
      <c r="I28" s="166">
        <v>0</v>
      </c>
      <c r="J28" s="166"/>
      <c r="K28" s="166"/>
      <c r="L28" s="166"/>
      <c r="M28" s="166"/>
      <c r="N28" s="166">
        <v>0</v>
      </c>
      <c r="O28" s="179">
        <v>-15840</v>
      </c>
      <c r="P28" s="166">
        <f>SUM(F28:O28)</f>
        <v>-15840</v>
      </c>
      <c r="Q28" s="165">
        <v>0</v>
      </c>
      <c r="R28" s="178">
        <f>SUM(P28:Q28)</f>
        <v>-15840</v>
      </c>
      <c r="S28" s="159"/>
    </row>
    <row r="29" spans="1:19" ht="15">
      <c r="A29" s="245"/>
      <c r="B29" s="92"/>
      <c r="C29" s="111"/>
      <c r="D29" s="111"/>
      <c r="E29" s="176"/>
      <c r="F29" s="166"/>
      <c r="G29" s="166"/>
      <c r="H29" s="166"/>
      <c r="I29" s="166"/>
      <c r="J29" s="166"/>
      <c r="K29" s="166"/>
      <c r="L29" s="166"/>
      <c r="M29" s="166"/>
      <c r="N29" s="166"/>
      <c r="O29" s="179"/>
      <c r="P29" s="166"/>
      <c r="Q29" s="165"/>
      <c r="R29" s="178"/>
      <c r="S29" s="159"/>
    </row>
    <row r="30" spans="1:19" ht="15">
      <c r="A30" s="185" t="s">
        <v>135</v>
      </c>
      <c r="B30" s="92"/>
      <c r="C30" s="111"/>
      <c r="D30" s="111"/>
      <c r="E30" s="176"/>
      <c r="F30" s="166"/>
      <c r="G30" s="166"/>
      <c r="H30" s="166"/>
      <c r="I30" s="166"/>
      <c r="J30" s="166"/>
      <c r="K30" s="166"/>
      <c r="L30" s="166"/>
      <c r="M30" s="166"/>
      <c r="N30" s="166"/>
      <c r="O30" s="179"/>
      <c r="P30" s="166"/>
      <c r="Q30" s="165"/>
      <c r="R30" s="178"/>
      <c r="S30" s="159"/>
    </row>
    <row r="31" spans="1:19" ht="15">
      <c r="A31" s="245" t="s">
        <v>154</v>
      </c>
      <c r="B31" s="92"/>
      <c r="C31" s="111"/>
      <c r="D31" s="111"/>
      <c r="E31" s="176"/>
      <c r="F31" s="166"/>
      <c r="G31" s="166"/>
      <c r="H31" s="166"/>
      <c r="I31" s="166"/>
      <c r="J31" s="166"/>
      <c r="K31" s="166"/>
      <c r="L31" s="166"/>
      <c r="M31" s="166"/>
      <c r="N31" s="166"/>
      <c r="O31" s="179"/>
      <c r="P31" s="166"/>
      <c r="Q31" s="165"/>
      <c r="R31" s="178"/>
      <c r="S31" s="159"/>
    </row>
    <row r="32" spans="1:19" ht="15">
      <c r="A32" s="185" t="s">
        <v>153</v>
      </c>
      <c r="B32" s="92"/>
      <c r="C32" s="111"/>
      <c r="D32" s="111"/>
      <c r="E32" s="176"/>
      <c r="F32" s="166">
        <v>0</v>
      </c>
      <c r="G32" s="166">
        <v>0</v>
      </c>
      <c r="H32" s="166">
        <v>0</v>
      </c>
      <c r="I32" s="166">
        <v>0</v>
      </c>
      <c r="J32" s="166"/>
      <c r="K32" s="166"/>
      <c r="L32" s="166"/>
      <c r="M32" s="166"/>
      <c r="N32" s="166">
        <v>0</v>
      </c>
      <c r="O32" s="179">
        <v>-9504</v>
      </c>
      <c r="P32" s="166">
        <f>SUM(F32:O32)</f>
        <v>-9504</v>
      </c>
      <c r="Q32" s="165">
        <v>0</v>
      </c>
      <c r="R32" s="178">
        <f>SUM(P32:Q32)</f>
        <v>-9504</v>
      </c>
      <c r="S32" s="159"/>
    </row>
    <row r="33" spans="1:19" ht="15">
      <c r="A33" s="185"/>
      <c r="B33" s="92"/>
      <c r="C33" s="111"/>
      <c r="D33" s="111"/>
      <c r="E33" s="176"/>
      <c r="F33" s="166"/>
      <c r="G33" s="166"/>
      <c r="H33" s="166"/>
      <c r="I33" s="166"/>
      <c r="J33" s="166"/>
      <c r="K33" s="166"/>
      <c r="L33" s="166"/>
      <c r="M33" s="166"/>
      <c r="N33" s="166"/>
      <c r="O33" s="179"/>
      <c r="P33" s="166"/>
      <c r="Q33" s="165"/>
      <c r="R33" s="178"/>
      <c r="S33" s="159"/>
    </row>
    <row r="34" spans="1:19" ht="15.75" thickBot="1">
      <c r="A34" s="206" t="s">
        <v>147</v>
      </c>
      <c r="B34" s="207"/>
      <c r="C34" s="204"/>
      <c r="D34" s="204"/>
      <c r="E34" s="205"/>
      <c r="F34" s="167">
        <f>SUM(F21:F32)</f>
        <v>440000</v>
      </c>
      <c r="G34" s="167">
        <f aca="true" t="shared" si="0" ref="G34:O34">SUM(G21:G32)</f>
        <v>104501</v>
      </c>
      <c r="H34" s="167">
        <f t="shared" si="0"/>
        <v>205869</v>
      </c>
      <c r="I34" s="167">
        <f t="shared" si="0"/>
        <v>-65859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167">
        <f t="shared" si="0"/>
        <v>0</v>
      </c>
      <c r="N34" s="167">
        <f t="shared" si="0"/>
        <v>7512</v>
      </c>
      <c r="O34" s="180">
        <f t="shared" si="0"/>
        <v>-22437</v>
      </c>
      <c r="P34" s="167">
        <f>SUM(P21:P32)</f>
        <v>669586</v>
      </c>
      <c r="Q34" s="167">
        <f>SUM(Q21:Q32)</f>
        <v>52447</v>
      </c>
      <c r="R34" s="180">
        <f>SUM(R21:R32)</f>
        <v>722033</v>
      </c>
      <c r="S34" s="159"/>
    </row>
    <row r="35" spans="1:19" ht="15">
      <c r="A35" s="189"/>
      <c r="B35" s="160"/>
      <c r="C35" s="160"/>
      <c r="D35" s="160"/>
      <c r="E35" s="175"/>
      <c r="F35" s="159"/>
      <c r="G35" s="159"/>
      <c r="H35" s="159"/>
      <c r="I35" s="159"/>
      <c r="J35" s="159"/>
      <c r="K35" s="159"/>
      <c r="L35" s="159"/>
      <c r="M35" s="159"/>
      <c r="N35" s="159"/>
      <c r="O35" s="173"/>
      <c r="P35" s="159"/>
      <c r="Q35" s="165"/>
      <c r="R35" s="173"/>
      <c r="S35" s="159"/>
    </row>
    <row r="36" spans="1:19" ht="13.5" customHeight="1">
      <c r="A36" s="190"/>
      <c r="B36" s="160"/>
      <c r="C36" s="160"/>
      <c r="D36" s="160"/>
      <c r="E36" s="175"/>
      <c r="F36" s="159"/>
      <c r="G36" s="159"/>
      <c r="H36" s="159"/>
      <c r="I36" s="159"/>
      <c r="J36" s="159"/>
      <c r="K36" s="159"/>
      <c r="L36" s="159"/>
      <c r="M36" s="159"/>
      <c r="N36" s="159"/>
      <c r="O36" s="173"/>
      <c r="P36" s="159"/>
      <c r="Q36" s="165"/>
      <c r="R36" s="173"/>
      <c r="S36" s="159"/>
    </row>
    <row r="37" spans="1:19" ht="15">
      <c r="A37" s="190" t="s">
        <v>121</v>
      </c>
      <c r="B37" s="160"/>
      <c r="C37" s="160"/>
      <c r="D37" s="160"/>
      <c r="E37" s="175"/>
      <c r="F37" s="164">
        <v>440000</v>
      </c>
      <c r="G37" s="164">
        <v>104501</v>
      </c>
      <c r="H37" s="164">
        <v>0</v>
      </c>
      <c r="I37" s="164">
        <v>0</v>
      </c>
      <c r="J37" s="164">
        <f>J34</f>
        <v>0</v>
      </c>
      <c r="K37" s="164">
        <f>K34</f>
        <v>0</v>
      </c>
      <c r="L37" s="164">
        <f>L34</f>
        <v>0</v>
      </c>
      <c r="M37" s="164"/>
      <c r="N37" s="164">
        <v>0</v>
      </c>
      <c r="O37" s="178">
        <v>126568</v>
      </c>
      <c r="P37" s="164">
        <f>SUM(F37:O37)</f>
        <v>671069</v>
      </c>
      <c r="Q37" s="165">
        <v>48450</v>
      </c>
      <c r="R37" s="178">
        <f>SUM(P37:Q37)</f>
        <v>719519</v>
      </c>
      <c r="S37" s="159"/>
    </row>
    <row r="38" spans="1:19" ht="29.25" customHeight="1">
      <c r="A38" s="190"/>
      <c r="B38" s="160"/>
      <c r="C38" s="160"/>
      <c r="D38" s="160"/>
      <c r="E38" s="175"/>
      <c r="F38" s="164"/>
      <c r="G38" s="164"/>
      <c r="H38" s="164"/>
      <c r="I38" s="164"/>
      <c r="J38" s="164"/>
      <c r="K38" s="164"/>
      <c r="L38" s="164"/>
      <c r="M38" s="164"/>
      <c r="N38" s="164"/>
      <c r="O38" s="200"/>
      <c r="P38" s="164"/>
      <c r="Q38" s="165"/>
      <c r="R38" s="178"/>
      <c r="S38" s="159"/>
    </row>
    <row r="39" spans="1:19" ht="15">
      <c r="A39" s="185" t="s">
        <v>117</v>
      </c>
      <c r="B39" s="92"/>
      <c r="C39" s="111"/>
      <c r="D39" s="111"/>
      <c r="E39" s="176"/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/>
      <c r="N39" s="166">
        <v>0</v>
      </c>
      <c r="O39" s="179">
        <f>'Income Statement'!L39</f>
        <v>51683</v>
      </c>
      <c r="P39" s="166">
        <f>SUM(F39:O39)</f>
        <v>51683</v>
      </c>
      <c r="Q39" s="165">
        <f>'Income Statement'!L40</f>
        <v>5220</v>
      </c>
      <c r="R39" s="178">
        <f>SUM(P39:Q39)</f>
        <v>56903</v>
      </c>
      <c r="S39" s="159"/>
    </row>
    <row r="40" spans="1:19" ht="15">
      <c r="A40" s="185"/>
      <c r="B40" s="92"/>
      <c r="C40" s="111"/>
      <c r="D40" s="111"/>
      <c r="E40" s="176"/>
      <c r="F40" s="166"/>
      <c r="G40" s="166"/>
      <c r="H40" s="166"/>
      <c r="I40" s="166"/>
      <c r="J40" s="166"/>
      <c r="K40" s="166"/>
      <c r="L40" s="166"/>
      <c r="M40" s="166"/>
      <c r="N40" s="166"/>
      <c r="O40" s="179"/>
      <c r="P40" s="166"/>
      <c r="Q40" s="165"/>
      <c r="R40" s="178"/>
      <c r="S40" s="159"/>
    </row>
    <row r="41" spans="1:19" ht="15">
      <c r="A41" s="185" t="s">
        <v>135</v>
      </c>
      <c r="B41" s="92"/>
      <c r="C41" s="111"/>
      <c r="D41" s="111"/>
      <c r="E41" s="176"/>
      <c r="F41" s="166"/>
      <c r="G41" s="166"/>
      <c r="H41" s="166"/>
      <c r="I41" s="166"/>
      <c r="J41" s="166"/>
      <c r="K41" s="166"/>
      <c r="L41" s="166"/>
      <c r="M41" s="166"/>
      <c r="N41" s="166"/>
      <c r="O41" s="179"/>
      <c r="P41" s="166"/>
      <c r="Q41" s="165"/>
      <c r="R41" s="178"/>
      <c r="S41" s="159"/>
    </row>
    <row r="42" spans="1:19" ht="15">
      <c r="A42" s="245" t="s">
        <v>136</v>
      </c>
      <c r="B42" s="92"/>
      <c r="C42" s="111"/>
      <c r="D42" s="111"/>
      <c r="E42" s="176"/>
      <c r="F42" s="166"/>
      <c r="G42" s="166"/>
      <c r="H42" s="166"/>
      <c r="I42" s="166"/>
      <c r="J42" s="166"/>
      <c r="K42" s="166"/>
      <c r="L42" s="166"/>
      <c r="M42" s="166"/>
      <c r="N42" s="166"/>
      <c r="O42" s="179"/>
      <c r="P42" s="166"/>
      <c r="Q42" s="165"/>
      <c r="R42" s="178"/>
      <c r="S42" s="159"/>
    </row>
    <row r="43" spans="1:18" s="159" customFormat="1" ht="15">
      <c r="A43" s="245" t="s">
        <v>138</v>
      </c>
      <c r="B43" s="92"/>
      <c r="C43" s="111"/>
      <c r="D43" s="111"/>
      <c r="E43" s="176"/>
      <c r="F43" s="166">
        <v>0</v>
      </c>
      <c r="G43" s="166">
        <v>0</v>
      </c>
      <c r="H43" s="166">
        <v>0</v>
      </c>
      <c r="I43" s="166">
        <v>0</v>
      </c>
      <c r="J43" s="166"/>
      <c r="K43" s="166"/>
      <c r="L43" s="166"/>
      <c r="M43" s="166"/>
      <c r="N43" s="166">
        <v>0</v>
      </c>
      <c r="O43" s="179">
        <v>-16060</v>
      </c>
      <c r="P43" s="166">
        <f>SUM(F43:O43)</f>
        <v>-16060</v>
      </c>
      <c r="Q43" s="165">
        <v>0</v>
      </c>
      <c r="R43" s="178">
        <f>SUM(P43:Q43)</f>
        <v>-16060</v>
      </c>
    </row>
    <row r="44" spans="1:18" s="159" customFormat="1" ht="15">
      <c r="A44" s="245"/>
      <c r="B44" s="92"/>
      <c r="C44" s="111"/>
      <c r="D44" s="111"/>
      <c r="E44" s="176"/>
      <c r="F44" s="166"/>
      <c r="G44" s="166"/>
      <c r="H44" s="166"/>
      <c r="I44" s="166"/>
      <c r="J44" s="166"/>
      <c r="K44" s="166"/>
      <c r="L44" s="166"/>
      <c r="M44" s="166"/>
      <c r="N44" s="166"/>
      <c r="O44" s="179"/>
      <c r="P44" s="166"/>
      <c r="Q44" s="165"/>
      <c r="R44" s="178"/>
    </row>
    <row r="45" spans="1:19" ht="15">
      <c r="A45" s="185" t="s">
        <v>145</v>
      </c>
      <c r="B45" s="92"/>
      <c r="C45" s="111"/>
      <c r="D45" s="111"/>
      <c r="E45" s="176"/>
      <c r="F45" s="166"/>
      <c r="G45" s="166"/>
      <c r="H45" s="166"/>
      <c r="I45" s="166"/>
      <c r="J45" s="166"/>
      <c r="K45" s="166"/>
      <c r="L45" s="166"/>
      <c r="M45" s="166"/>
      <c r="N45" s="166"/>
      <c r="O45" s="179"/>
      <c r="P45" s="166"/>
      <c r="Q45" s="165"/>
      <c r="R45" s="178"/>
      <c r="S45" s="159"/>
    </row>
    <row r="46" spans="1:19" ht="15">
      <c r="A46" s="245" t="s">
        <v>146</v>
      </c>
      <c r="B46" s="92"/>
      <c r="C46" s="111"/>
      <c r="D46" s="111"/>
      <c r="E46" s="176"/>
      <c r="F46" s="166"/>
      <c r="G46" s="166"/>
      <c r="H46" s="166"/>
      <c r="I46" s="166"/>
      <c r="J46" s="166"/>
      <c r="K46" s="166"/>
      <c r="L46" s="166"/>
      <c r="M46" s="166"/>
      <c r="N46" s="166"/>
      <c r="O46" s="179"/>
      <c r="P46" s="166"/>
      <c r="Q46" s="165"/>
      <c r="R46" s="178"/>
      <c r="S46" s="159"/>
    </row>
    <row r="47" spans="1:19" ht="15">
      <c r="A47" s="185" t="s">
        <v>155</v>
      </c>
      <c r="B47" s="92"/>
      <c r="C47" s="111"/>
      <c r="D47" s="111"/>
      <c r="E47" s="176"/>
      <c r="F47" s="166">
        <v>0</v>
      </c>
      <c r="G47" s="166">
        <v>0</v>
      </c>
      <c r="H47" s="166">
        <v>0</v>
      </c>
      <c r="I47" s="166">
        <v>0</v>
      </c>
      <c r="J47" s="166"/>
      <c r="K47" s="166"/>
      <c r="L47" s="166"/>
      <c r="M47" s="166"/>
      <c r="N47" s="166">
        <v>0</v>
      </c>
      <c r="O47" s="179">
        <v>-9636</v>
      </c>
      <c r="P47" s="166">
        <f>SUM(F47:O47)</f>
        <v>-9636</v>
      </c>
      <c r="Q47" s="165">
        <v>0</v>
      </c>
      <c r="R47" s="178">
        <f>SUM(P47:Q47)</f>
        <v>-9636</v>
      </c>
      <c r="S47" s="159"/>
    </row>
    <row r="48" spans="1:19" ht="30.75" customHeight="1">
      <c r="A48" s="189"/>
      <c r="B48" s="160"/>
      <c r="C48" s="160"/>
      <c r="D48" s="160"/>
      <c r="E48" s="175"/>
      <c r="F48" s="159"/>
      <c r="G48" s="159"/>
      <c r="H48" s="159"/>
      <c r="I48" s="159"/>
      <c r="J48" s="159"/>
      <c r="K48" s="159"/>
      <c r="L48" s="159"/>
      <c r="M48" s="159"/>
      <c r="N48" s="159"/>
      <c r="O48" s="173"/>
      <c r="P48" s="159"/>
      <c r="Q48" s="165"/>
      <c r="R48" s="173"/>
      <c r="S48" s="159"/>
    </row>
    <row r="49" spans="1:19" ht="15.75" thickBot="1">
      <c r="A49" s="191" t="s">
        <v>148</v>
      </c>
      <c r="B49" s="192"/>
      <c r="C49" s="181"/>
      <c r="D49" s="181"/>
      <c r="E49" s="193"/>
      <c r="F49" s="167">
        <f>SUM(F37:F47)</f>
        <v>440000</v>
      </c>
      <c r="G49" s="167">
        <f aca="true" t="shared" si="1" ref="G49:O49">SUM(G37:G47)</f>
        <v>104501</v>
      </c>
      <c r="H49" s="167">
        <f t="shared" si="1"/>
        <v>0</v>
      </c>
      <c r="I49" s="167">
        <f t="shared" si="1"/>
        <v>0</v>
      </c>
      <c r="J49" s="167">
        <f t="shared" si="1"/>
        <v>0</v>
      </c>
      <c r="K49" s="167">
        <f t="shared" si="1"/>
        <v>0</v>
      </c>
      <c r="L49" s="167">
        <f t="shared" si="1"/>
        <v>0</v>
      </c>
      <c r="M49" s="167">
        <f t="shared" si="1"/>
        <v>0</v>
      </c>
      <c r="N49" s="167">
        <f t="shared" si="1"/>
        <v>0</v>
      </c>
      <c r="O49" s="180">
        <f t="shared" si="1"/>
        <v>152555</v>
      </c>
      <c r="P49" s="167">
        <f>SUM(P37:P47)</f>
        <v>697056</v>
      </c>
      <c r="Q49" s="167">
        <f>SUM(Q37:Q47)</f>
        <v>53670</v>
      </c>
      <c r="R49" s="180">
        <f>SUM(R37:R47)</f>
        <v>750726</v>
      </c>
      <c r="S49" s="159"/>
    </row>
    <row r="50" spans="1:19" ht="19.5" customHeight="1">
      <c r="A50" s="155"/>
      <c r="B50" s="159"/>
      <c r="C50" s="159"/>
      <c r="D50" s="159"/>
      <c r="E50" s="163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65"/>
      <c r="R50" s="159"/>
      <c r="S50" s="159"/>
    </row>
    <row r="51" spans="1:19" ht="23.25" customHeight="1">
      <c r="A51" s="108"/>
      <c r="B51" s="168"/>
      <c r="C51" s="168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:19" ht="17.25" customHeight="1">
      <c r="A52" s="108" t="s">
        <v>114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:19" ht="15" customHeight="1">
      <c r="A53" s="109" t="s">
        <v>115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</row>
    <row r="54" spans="1:19" ht="1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</row>
    <row r="55" spans="1:19" ht="1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</row>
    <row r="56" spans="1:19" ht="1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</row>
    <row r="57" spans="1:19" ht="1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19" ht="1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19" ht="1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19" ht="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19" ht="1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19" ht="1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18" ht="1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</row>
    <row r="64" spans="3:18" ht="15"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</row>
    <row r="65" spans="3:18" ht="15"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</row>
    <row r="66" spans="3:18" ht="15"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</row>
    <row r="67" spans="3:18" ht="15"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68" spans="3:18" ht="15"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</row>
    <row r="69" spans="3:18" ht="15"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</row>
    <row r="70" spans="3:18" ht="15"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</row>
    <row r="71" spans="3:18" ht="15"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</row>
    <row r="72" spans="3:18" ht="15"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</row>
    <row r="73" spans="3:18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</row>
    <row r="74" spans="3:18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3:18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</row>
  </sheetData>
  <printOptions horizontalCentered="1"/>
  <pageMargins left="0.15" right="0.15" top="0.25" bottom="0.25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40">
      <selection activeCell="M53" sqref="M53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91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9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9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9"/>
      <c r="J3" s="2"/>
      <c r="K3" s="2"/>
    </row>
    <row r="4" spans="1:11" ht="14.25" customHeight="1">
      <c r="A4" s="24"/>
      <c r="B4" s="2"/>
      <c r="C4" s="2"/>
      <c r="D4" s="2"/>
      <c r="E4" s="2"/>
      <c r="F4" s="2"/>
      <c r="G4" s="2"/>
      <c r="H4" s="2"/>
      <c r="I4" s="89"/>
      <c r="J4" s="2"/>
      <c r="K4" s="2"/>
    </row>
    <row r="5" spans="1:11" ht="14.25" customHeight="1">
      <c r="A5" s="2" t="s">
        <v>119</v>
      </c>
      <c r="B5" s="2"/>
      <c r="C5" s="2"/>
      <c r="D5" s="2"/>
      <c r="E5" s="2"/>
      <c r="F5" s="2"/>
      <c r="G5" s="2"/>
      <c r="H5" s="2"/>
      <c r="I5" s="89"/>
      <c r="J5" s="2"/>
      <c r="K5" s="2"/>
    </row>
    <row r="6" spans="1:11" ht="14.25" customHeight="1">
      <c r="A6" s="8" t="str">
        <f>Equity!A6</f>
        <v>FOR THE THIRD QUARTER AND NINE MONTHS ENDED 30 SEPTEMBER 2007</v>
      </c>
      <c r="B6" s="2"/>
      <c r="C6" s="2"/>
      <c r="D6" s="2"/>
      <c r="E6" s="2"/>
      <c r="F6" s="2"/>
      <c r="G6" s="2"/>
      <c r="H6" s="2"/>
      <c r="I6" s="89"/>
      <c r="J6" s="2"/>
      <c r="K6" s="2"/>
    </row>
    <row r="7" spans="1:12" ht="14.25" customHeight="1">
      <c r="A7" s="22"/>
      <c r="B7" s="7"/>
      <c r="C7" s="7"/>
      <c r="D7" s="7"/>
      <c r="E7" s="7"/>
      <c r="F7" s="7"/>
      <c r="G7" s="6"/>
      <c r="H7" s="6"/>
      <c r="I7" s="90"/>
      <c r="J7" s="6"/>
      <c r="K7" s="6"/>
      <c r="L7" s="5"/>
    </row>
    <row r="9" ht="14.25" customHeight="1">
      <c r="A9" s="19" t="s">
        <v>111</v>
      </c>
    </row>
    <row r="10" spans="1:11" ht="14.25" customHeight="1">
      <c r="A10" s="28" t="s">
        <v>144</v>
      </c>
      <c r="B10" s="3"/>
      <c r="C10" s="3"/>
      <c r="D10" s="3"/>
      <c r="E10" s="3"/>
      <c r="F10" s="3"/>
      <c r="G10" s="3"/>
      <c r="H10" s="3"/>
      <c r="I10" s="92"/>
      <c r="J10" s="3"/>
      <c r="K10" s="3"/>
    </row>
    <row r="11" ht="14.25" customHeight="1">
      <c r="A11" s="19"/>
    </row>
    <row r="12" spans="1:11" ht="14.25" customHeight="1">
      <c r="A12" s="29"/>
      <c r="B12" s="30"/>
      <c r="C12" s="30"/>
      <c r="D12" s="30"/>
      <c r="E12" s="30"/>
      <c r="F12" s="30"/>
      <c r="G12" s="30"/>
      <c r="H12" s="66"/>
      <c r="I12" s="122" t="s">
        <v>141</v>
      </c>
      <c r="J12" s="122" t="s">
        <v>142</v>
      </c>
      <c r="K12" s="58"/>
    </row>
    <row r="13" spans="1:11" ht="14.25" customHeight="1">
      <c r="A13" s="119"/>
      <c r="B13" s="3"/>
      <c r="C13" s="3"/>
      <c r="D13" s="3"/>
      <c r="E13" s="3"/>
      <c r="F13" s="3"/>
      <c r="G13" s="3"/>
      <c r="H13" s="120"/>
      <c r="I13" s="121" t="s">
        <v>3</v>
      </c>
      <c r="J13" s="196" t="s">
        <v>81</v>
      </c>
      <c r="K13" s="9"/>
    </row>
    <row r="14" spans="1:11" ht="14.25" customHeight="1">
      <c r="A14" s="31"/>
      <c r="B14" s="25"/>
      <c r="C14" s="25"/>
      <c r="D14" s="25"/>
      <c r="E14" s="25"/>
      <c r="F14" s="25"/>
      <c r="G14" s="25"/>
      <c r="H14" s="57"/>
      <c r="I14" s="93" t="s">
        <v>50</v>
      </c>
      <c r="J14" s="194"/>
      <c r="K14" s="171" t="s">
        <v>50</v>
      </c>
    </row>
    <row r="15" spans="1:11" ht="14.25" customHeight="1">
      <c r="A15" s="12"/>
      <c r="H15" s="18"/>
      <c r="I15" s="18"/>
      <c r="J15" s="18"/>
      <c r="K15" s="153"/>
    </row>
    <row r="16" spans="1:11" ht="14.25" customHeight="1">
      <c r="A16" s="27" t="s">
        <v>90</v>
      </c>
      <c r="H16" s="72"/>
      <c r="I16" s="94">
        <f>'Income Statement'!L32</f>
        <v>73462</v>
      </c>
      <c r="J16" s="94">
        <v>37002</v>
      </c>
      <c r="K16" s="115"/>
    </row>
    <row r="17" spans="1:11" ht="14.25" customHeight="1">
      <c r="A17" s="12"/>
      <c r="H17" s="72"/>
      <c r="I17" s="94"/>
      <c r="J17" s="94"/>
      <c r="K17" s="153"/>
    </row>
    <row r="18" spans="1:11" ht="14.25" customHeight="1">
      <c r="A18" s="27" t="s">
        <v>44</v>
      </c>
      <c r="B18" s="12"/>
      <c r="F18" s="14"/>
      <c r="H18" s="73"/>
      <c r="I18" s="95"/>
      <c r="J18" s="95"/>
      <c r="K18" s="80"/>
    </row>
    <row r="19" spans="1:11" ht="14.25" customHeight="1">
      <c r="A19" s="12" t="s">
        <v>13</v>
      </c>
      <c r="B19" s="12"/>
      <c r="F19" s="14"/>
      <c r="H19" s="72"/>
      <c r="I19" s="106">
        <v>33913</v>
      </c>
      <c r="J19" s="94">
        <v>28242</v>
      </c>
      <c r="K19" s="115"/>
    </row>
    <row r="20" spans="1:11" ht="14.25" customHeight="1">
      <c r="A20" s="12" t="s">
        <v>45</v>
      </c>
      <c r="B20" s="12"/>
      <c r="F20" s="14"/>
      <c r="H20" s="72"/>
      <c r="I20" s="96">
        <v>5601</v>
      </c>
      <c r="J20" s="96">
        <v>4379</v>
      </c>
      <c r="K20" s="55"/>
    </row>
    <row r="21" spans="1:11" ht="14.25" customHeight="1">
      <c r="A21" s="27" t="s">
        <v>14</v>
      </c>
      <c r="B21" s="12"/>
      <c r="F21" s="14"/>
      <c r="H21" s="72"/>
      <c r="I21" s="95">
        <f>SUM(I16:I20)</f>
        <v>112976</v>
      </c>
      <c r="J21" s="95">
        <f>SUM(J16:J20)</f>
        <v>69623</v>
      </c>
      <c r="K21" s="55"/>
    </row>
    <row r="22" spans="1:11" ht="14.25" customHeight="1">
      <c r="A22" s="12"/>
      <c r="B22" s="12"/>
      <c r="F22" s="14"/>
      <c r="H22" s="72"/>
      <c r="I22" s="95"/>
      <c r="J22" s="95"/>
      <c r="K22" s="55"/>
    </row>
    <row r="23" spans="1:11" ht="14.25" customHeight="1">
      <c r="A23" s="27" t="s">
        <v>15</v>
      </c>
      <c r="B23" s="12"/>
      <c r="F23" s="14"/>
      <c r="H23" s="72"/>
      <c r="I23" s="95"/>
      <c r="J23" s="95"/>
      <c r="K23" s="55"/>
    </row>
    <row r="24" spans="1:11" ht="14.25" customHeight="1">
      <c r="A24" s="12" t="s">
        <v>16</v>
      </c>
      <c r="B24" s="12"/>
      <c r="F24" s="14"/>
      <c r="H24" s="72"/>
      <c r="I24" s="95">
        <v>-3603</v>
      </c>
      <c r="J24" s="95">
        <v>-5290</v>
      </c>
      <c r="K24" s="55"/>
    </row>
    <row r="25" spans="1:11" ht="14.25" customHeight="1">
      <c r="A25" s="16" t="s">
        <v>17</v>
      </c>
      <c r="B25" s="16"/>
      <c r="C25" s="3"/>
      <c r="D25" s="3"/>
      <c r="E25" s="3"/>
      <c r="F25" s="62"/>
      <c r="G25" s="3"/>
      <c r="H25" s="72"/>
      <c r="I25" s="95">
        <v>-4780</v>
      </c>
      <c r="J25" s="95">
        <v>10392</v>
      </c>
      <c r="K25" s="65"/>
    </row>
    <row r="26" spans="1:11" ht="14.25" customHeight="1">
      <c r="A26" s="27" t="s">
        <v>43</v>
      </c>
      <c r="B26" s="12"/>
      <c r="F26" s="14"/>
      <c r="H26" s="74"/>
      <c r="I26" s="97">
        <f>SUM(I21:I25)</f>
        <v>104593</v>
      </c>
      <c r="J26" s="97">
        <f>SUM(J21:J25)</f>
        <v>74725</v>
      </c>
      <c r="K26" s="55"/>
    </row>
    <row r="27" spans="1:11" ht="14.25" customHeight="1">
      <c r="A27" s="27"/>
      <c r="B27" s="12"/>
      <c r="F27" s="14"/>
      <c r="H27" s="74"/>
      <c r="I27" s="98"/>
      <c r="J27" s="98"/>
      <c r="K27" s="55"/>
    </row>
    <row r="28" spans="1:11" ht="14.25" customHeight="1">
      <c r="A28" s="12" t="s">
        <v>156</v>
      </c>
      <c r="B28" s="12"/>
      <c r="F28" s="14"/>
      <c r="H28" s="72"/>
      <c r="I28" s="94">
        <v>834</v>
      </c>
      <c r="J28" s="94">
        <v>-6019</v>
      </c>
      <c r="K28" s="55"/>
    </row>
    <row r="29" spans="1:11" ht="14.25" customHeight="1">
      <c r="A29" s="12" t="s">
        <v>42</v>
      </c>
      <c r="B29" s="12"/>
      <c r="F29" s="14"/>
      <c r="H29" s="72"/>
      <c r="I29" s="96">
        <v>-702</v>
      </c>
      <c r="J29" s="96">
        <v>-352</v>
      </c>
      <c r="K29" s="55"/>
    </row>
    <row r="30" spans="1:11" ht="14.25" customHeight="1">
      <c r="A30" s="27" t="s">
        <v>49</v>
      </c>
      <c r="B30" s="12"/>
      <c r="F30" s="14"/>
      <c r="H30" s="74"/>
      <c r="I30" s="98">
        <f>SUM(I26:I29)</f>
        <v>104725</v>
      </c>
      <c r="J30" s="98">
        <f>SUM(J26:J29)</f>
        <v>68354</v>
      </c>
      <c r="K30" s="55"/>
    </row>
    <row r="31" spans="1:11" ht="14.25" customHeight="1">
      <c r="A31" s="11"/>
      <c r="B31" s="12"/>
      <c r="F31" s="14"/>
      <c r="H31" s="72"/>
      <c r="I31" s="95"/>
      <c r="J31" s="95"/>
      <c r="K31" s="55"/>
    </row>
    <row r="32" spans="1:11" ht="14.25" customHeight="1">
      <c r="A32" s="27" t="s">
        <v>18</v>
      </c>
      <c r="B32" s="12"/>
      <c r="F32" s="14"/>
      <c r="H32" s="72"/>
      <c r="I32" s="95"/>
      <c r="J32" s="95"/>
      <c r="K32" s="55"/>
    </row>
    <row r="33" spans="1:11" ht="14.25" customHeight="1">
      <c r="A33" s="12" t="s">
        <v>51</v>
      </c>
      <c r="B33" s="12"/>
      <c r="F33" s="14"/>
      <c r="H33" s="72"/>
      <c r="I33" s="99">
        <f>'Income Statement'!L28</f>
        <v>169</v>
      </c>
      <c r="J33" s="99">
        <v>93</v>
      </c>
      <c r="K33" s="55"/>
    </row>
    <row r="34" spans="1:11" ht="14.25" customHeight="1">
      <c r="A34" s="117" t="s">
        <v>66</v>
      </c>
      <c r="B34" s="117"/>
      <c r="C34" s="91"/>
      <c r="D34" s="91"/>
      <c r="E34" s="91"/>
      <c r="F34" s="154"/>
      <c r="G34" s="91"/>
      <c r="H34" s="72"/>
      <c r="I34" s="100">
        <v>-48276</v>
      </c>
      <c r="J34" s="238">
        <v>-73281</v>
      </c>
      <c r="K34" s="55"/>
    </row>
    <row r="35" spans="1:11" ht="14.25" customHeight="1">
      <c r="A35" s="117" t="s">
        <v>125</v>
      </c>
      <c r="B35" s="117"/>
      <c r="C35" s="91"/>
      <c r="D35" s="91"/>
      <c r="E35" s="91"/>
      <c r="F35" s="154"/>
      <c r="G35" s="91"/>
      <c r="H35" s="72"/>
      <c r="I35" s="239">
        <v>-349</v>
      </c>
      <c r="J35" s="239">
        <v>0</v>
      </c>
      <c r="K35" s="55"/>
    </row>
    <row r="36" spans="1:11" ht="14.25" customHeight="1">
      <c r="A36" s="27" t="s">
        <v>88</v>
      </c>
      <c r="B36" s="12"/>
      <c r="F36" s="14"/>
      <c r="H36" s="74"/>
      <c r="I36" s="97">
        <f>SUM(I33:I35)</f>
        <v>-48456</v>
      </c>
      <c r="J36" s="97">
        <f>SUM(J33:J35)</f>
        <v>-73188</v>
      </c>
      <c r="K36" s="55"/>
    </row>
    <row r="37" spans="1:11" ht="14.25" customHeight="1">
      <c r="A37" s="12"/>
      <c r="B37" s="12"/>
      <c r="F37" s="14"/>
      <c r="H37" s="72"/>
      <c r="I37" s="95"/>
      <c r="J37" s="95"/>
      <c r="K37" s="55"/>
    </row>
    <row r="38" spans="1:11" ht="14.25" customHeight="1">
      <c r="A38" s="27" t="s">
        <v>19</v>
      </c>
      <c r="B38" s="12"/>
      <c r="F38" s="14"/>
      <c r="H38" s="72"/>
      <c r="I38" s="95"/>
      <c r="J38" s="95"/>
      <c r="K38" s="13"/>
    </row>
    <row r="39" spans="1:11" ht="14.25" customHeight="1">
      <c r="A39" s="12" t="s">
        <v>104</v>
      </c>
      <c r="B39" s="12"/>
      <c r="F39" s="14"/>
      <c r="H39" s="72"/>
      <c r="I39" s="99">
        <v>-16060</v>
      </c>
      <c r="J39" s="99">
        <v>-15840</v>
      </c>
      <c r="K39" s="13"/>
    </row>
    <row r="40" spans="1:11" ht="14.25" customHeight="1">
      <c r="A40" s="12" t="s">
        <v>105</v>
      </c>
      <c r="B40" s="12"/>
      <c r="F40" s="14"/>
      <c r="H40" s="72"/>
      <c r="I40" s="100">
        <v>0</v>
      </c>
      <c r="J40" s="100">
        <v>0</v>
      </c>
      <c r="K40" s="13"/>
    </row>
    <row r="41" spans="1:11" ht="14.25" customHeight="1">
      <c r="A41" s="12" t="s">
        <v>150</v>
      </c>
      <c r="B41" s="12"/>
      <c r="F41" s="14"/>
      <c r="H41" s="72"/>
      <c r="I41" s="100">
        <v>-33835</v>
      </c>
      <c r="J41" s="100">
        <v>35710</v>
      </c>
      <c r="K41" s="13"/>
    </row>
    <row r="42" spans="1:11" ht="14.25" customHeight="1">
      <c r="A42" s="12" t="s">
        <v>103</v>
      </c>
      <c r="B42" s="12"/>
      <c r="F42" s="14"/>
      <c r="H42" s="72"/>
      <c r="I42" s="100">
        <f>'Income Statement'!L26</f>
        <v>-5770</v>
      </c>
      <c r="J42" s="100">
        <v>-4472</v>
      </c>
      <c r="K42" s="55"/>
    </row>
    <row r="43" spans="1:11" ht="14.25" customHeight="1">
      <c r="A43" s="12" t="s">
        <v>134</v>
      </c>
      <c r="B43" s="12"/>
      <c r="F43" s="14"/>
      <c r="H43" s="72"/>
      <c r="I43" s="100">
        <v>616</v>
      </c>
      <c r="J43" s="100">
        <v>436</v>
      </c>
      <c r="K43" s="55"/>
    </row>
    <row r="44" spans="1:11" ht="14.25" customHeight="1" hidden="1">
      <c r="A44" s="12" t="s">
        <v>48</v>
      </c>
      <c r="B44" s="12"/>
      <c r="F44" s="14"/>
      <c r="H44" s="72"/>
      <c r="I44" s="100">
        <v>0</v>
      </c>
      <c r="J44" s="100">
        <v>0</v>
      </c>
      <c r="K44" s="13"/>
    </row>
    <row r="45" spans="1:11" ht="14.25" customHeight="1">
      <c r="A45" s="27" t="s">
        <v>151</v>
      </c>
      <c r="B45" s="12"/>
      <c r="F45" s="14"/>
      <c r="H45" s="74"/>
      <c r="I45" s="97">
        <f>SUM(I39:I44)</f>
        <v>-55049</v>
      </c>
      <c r="J45" s="97">
        <f>SUM(J39:J44)</f>
        <v>15834</v>
      </c>
      <c r="K45" s="55"/>
    </row>
    <row r="46" spans="1:11" ht="14.25" customHeight="1">
      <c r="A46" s="16"/>
      <c r="B46" s="16"/>
      <c r="C46" s="3"/>
      <c r="D46" s="3"/>
      <c r="E46" s="3"/>
      <c r="F46" s="62"/>
      <c r="G46" s="3"/>
      <c r="H46" s="72"/>
      <c r="I46" s="96"/>
      <c r="J46" s="96"/>
      <c r="K46" s="15"/>
    </row>
    <row r="47" spans="1:13" s="10" customFormat="1" ht="14.25" customHeight="1">
      <c r="A47" s="27" t="s">
        <v>152</v>
      </c>
      <c r="B47" s="27"/>
      <c r="F47" s="26"/>
      <c r="H47" s="74"/>
      <c r="I47" s="101">
        <f>I30+I36+I45</f>
        <v>1220</v>
      </c>
      <c r="J47" s="101">
        <f>J30+J36+J45</f>
        <v>11000</v>
      </c>
      <c r="K47" s="55"/>
      <c r="L47" s="28"/>
      <c r="M47" s="28"/>
    </row>
    <row r="48" spans="1:11" ht="14.25" customHeight="1">
      <c r="A48" s="12"/>
      <c r="B48" s="12"/>
      <c r="F48" s="14"/>
      <c r="H48" s="72"/>
      <c r="I48" s="95"/>
      <c r="J48" s="95"/>
      <c r="K48" s="13"/>
    </row>
    <row r="49" spans="1:11" ht="14.25" customHeight="1">
      <c r="A49" s="12" t="s">
        <v>89</v>
      </c>
      <c r="B49" s="12"/>
      <c r="F49" s="14"/>
      <c r="H49" s="72"/>
      <c r="I49" s="95">
        <v>11740</v>
      </c>
      <c r="J49" s="95">
        <v>14350</v>
      </c>
      <c r="K49" s="13"/>
    </row>
    <row r="50" spans="1:11" ht="14.25" customHeight="1">
      <c r="A50" s="12"/>
      <c r="B50" s="12"/>
      <c r="F50" s="14"/>
      <c r="H50" s="73"/>
      <c r="I50" s="95"/>
      <c r="J50" s="95"/>
      <c r="K50" s="13"/>
    </row>
    <row r="51" spans="1:13" s="10" customFormat="1" ht="17.25" customHeight="1" thickBot="1">
      <c r="A51" s="59" t="s">
        <v>118</v>
      </c>
      <c r="B51" s="59"/>
      <c r="C51" s="56"/>
      <c r="D51" s="56"/>
      <c r="E51" s="56"/>
      <c r="F51" s="56"/>
      <c r="G51" s="56"/>
      <c r="H51" s="75"/>
      <c r="I51" s="102">
        <f>SUM(I47:I50)</f>
        <v>12960</v>
      </c>
      <c r="J51" s="102">
        <f>SUM(J47:J50)</f>
        <v>25350</v>
      </c>
      <c r="K51" s="54"/>
      <c r="L51" s="28"/>
      <c r="M51" s="28"/>
    </row>
    <row r="52" spans="1:13" s="10" customFormat="1" ht="17.25" customHeight="1">
      <c r="A52" s="17"/>
      <c r="B52" s="17"/>
      <c r="C52" s="28"/>
      <c r="D52" s="28"/>
      <c r="E52" s="28"/>
      <c r="F52" s="28"/>
      <c r="G52" s="28"/>
      <c r="H52" s="74"/>
      <c r="I52" s="74"/>
      <c r="J52" s="74"/>
      <c r="K52" s="65"/>
      <c r="L52" s="28"/>
      <c r="M52" s="28"/>
    </row>
    <row r="53" spans="1:13" s="10" customFormat="1" ht="17.25" customHeight="1">
      <c r="A53" s="16" t="s">
        <v>159</v>
      </c>
      <c r="B53" s="17"/>
      <c r="C53" s="28"/>
      <c r="D53" s="28"/>
      <c r="E53" s="28"/>
      <c r="F53" s="28"/>
      <c r="G53" s="28"/>
      <c r="H53" s="74"/>
      <c r="I53" s="72">
        <f>I51</f>
        <v>12960</v>
      </c>
      <c r="J53" s="72">
        <f>J51</f>
        <v>25350</v>
      </c>
      <c r="K53" s="65"/>
      <c r="L53" s="28"/>
      <c r="M53" s="28"/>
    </row>
    <row r="54" spans="1:13" s="10" customFormat="1" ht="17.25" customHeight="1">
      <c r="A54" s="16" t="s">
        <v>157</v>
      </c>
      <c r="B54" s="17"/>
      <c r="C54" s="28"/>
      <c r="D54" s="28"/>
      <c r="E54" s="28"/>
      <c r="F54" s="28"/>
      <c r="G54" s="28"/>
      <c r="H54" s="74"/>
      <c r="I54" s="72">
        <v>185</v>
      </c>
      <c r="J54" s="72">
        <v>23</v>
      </c>
      <c r="K54" s="65"/>
      <c r="L54" s="28"/>
      <c r="M54" s="28"/>
    </row>
    <row r="55" spans="1:13" s="10" customFormat="1" ht="17.25" customHeight="1" thickBot="1">
      <c r="A55" s="59" t="s">
        <v>158</v>
      </c>
      <c r="B55" s="59"/>
      <c r="C55" s="56"/>
      <c r="D55" s="56"/>
      <c r="E55" s="56"/>
      <c r="F55" s="56"/>
      <c r="G55" s="56"/>
      <c r="H55" s="75"/>
      <c r="I55" s="75">
        <f>SUM(I53:I54)</f>
        <v>13145</v>
      </c>
      <c r="J55" s="75">
        <f>SUM(J53:J54)</f>
        <v>25373</v>
      </c>
      <c r="K55" s="54"/>
      <c r="L55" s="28"/>
      <c r="M55" s="28"/>
    </row>
    <row r="56" spans="1:13" s="10" customFormat="1" ht="17.25" customHeight="1">
      <c r="A56" s="16"/>
      <c r="B56" s="17"/>
      <c r="C56" s="28"/>
      <c r="D56" s="28"/>
      <c r="E56" s="28"/>
      <c r="F56" s="28"/>
      <c r="G56" s="28"/>
      <c r="H56" s="74"/>
      <c r="I56" s="74"/>
      <c r="J56" s="74"/>
      <c r="K56" s="65"/>
      <c r="L56" s="28"/>
      <c r="M56" s="28"/>
    </row>
    <row r="57" spans="1:13" s="10" customFormat="1" ht="17.25" customHeight="1">
      <c r="A57" s="110" t="s">
        <v>112</v>
      </c>
      <c r="B57" s="17"/>
      <c r="C57" s="28"/>
      <c r="D57" s="28"/>
      <c r="E57" s="28"/>
      <c r="F57" s="28"/>
      <c r="G57" s="28"/>
      <c r="H57" s="64"/>
      <c r="I57" s="74"/>
      <c r="J57" s="74"/>
      <c r="K57" s="65"/>
      <c r="L57" s="28"/>
      <c r="M57" s="28"/>
    </row>
    <row r="58" spans="1:13" s="10" customFormat="1" ht="17.25" customHeight="1">
      <c r="A58" s="110" t="s">
        <v>113</v>
      </c>
      <c r="B58" s="17"/>
      <c r="C58" s="28"/>
      <c r="D58" s="28"/>
      <c r="E58" s="28"/>
      <c r="F58" s="28"/>
      <c r="G58" s="28"/>
      <c r="H58" s="64"/>
      <c r="I58" s="74"/>
      <c r="J58" s="74"/>
      <c r="K58" s="65"/>
      <c r="L58" s="28"/>
      <c r="M58" s="28"/>
    </row>
    <row r="59" spans="1:11" ht="14.25" customHeight="1">
      <c r="A59" s="12"/>
      <c r="B59" s="12"/>
      <c r="H59" s="23"/>
      <c r="I59" s="73"/>
      <c r="J59" s="73"/>
      <c r="K59" s="13"/>
    </row>
    <row r="60" spans="2:11" ht="14.25" customHeight="1">
      <c r="B60" s="12"/>
      <c r="H60" s="23"/>
      <c r="I60" s="73"/>
      <c r="J60" s="73"/>
      <c r="K60" s="13"/>
    </row>
    <row r="61" spans="2:11" ht="14.25" customHeight="1">
      <c r="B61" s="12"/>
      <c r="H61" s="23"/>
      <c r="I61" s="73"/>
      <c r="J61" s="73"/>
      <c r="K61" s="13"/>
    </row>
    <row r="62" spans="1:11" ht="14.25" customHeight="1">
      <c r="A62" s="12"/>
      <c r="B62" s="12"/>
      <c r="H62" s="13"/>
      <c r="I62" s="80"/>
      <c r="J62" s="80"/>
      <c r="K62" s="13"/>
    </row>
    <row r="63" spans="1:11" ht="14.25" customHeight="1">
      <c r="A63" s="12"/>
      <c r="B63" s="12"/>
      <c r="H63" s="13"/>
      <c r="I63" s="80"/>
      <c r="J63" s="13"/>
      <c r="K63" s="13"/>
    </row>
    <row r="64" spans="1:11" ht="14.25" customHeight="1">
      <c r="A64" s="12"/>
      <c r="B64" s="12"/>
      <c r="H64" s="13"/>
      <c r="I64" s="80"/>
      <c r="J64" s="13"/>
      <c r="K64" s="13"/>
    </row>
    <row r="65" spans="1:11" ht="14.25" customHeight="1">
      <c r="A65" s="12"/>
      <c r="B65" s="12"/>
      <c r="H65" s="13"/>
      <c r="I65" s="80"/>
      <c r="J65" s="13"/>
      <c r="K65" s="13"/>
    </row>
    <row r="66" spans="1:11" ht="14.25" customHeight="1">
      <c r="A66" s="12"/>
      <c r="B66" s="12"/>
      <c r="H66" s="13"/>
      <c r="I66" s="80"/>
      <c r="J66" s="13"/>
      <c r="K66" s="13"/>
    </row>
    <row r="67" spans="1:11" ht="14.25" customHeight="1">
      <c r="A67" s="12"/>
      <c r="B67" s="12"/>
      <c r="H67" s="13"/>
      <c r="I67" s="80"/>
      <c r="J67" s="13"/>
      <c r="K67" s="13"/>
    </row>
    <row r="68" spans="1:11" ht="14.25" customHeight="1">
      <c r="A68" s="12"/>
      <c r="B68" s="12"/>
      <c r="H68" s="13"/>
      <c r="I68" s="80"/>
      <c r="J68" s="13"/>
      <c r="K68" s="13"/>
    </row>
    <row r="69" spans="1:11" ht="14.25" customHeight="1">
      <c r="A69" s="12"/>
      <c r="B69" s="12"/>
      <c r="H69" s="13"/>
      <c r="I69" s="80"/>
      <c r="J69" s="13"/>
      <c r="K69" s="13"/>
    </row>
    <row r="70" spans="1:11" ht="14.25" customHeight="1">
      <c r="A70" s="12"/>
      <c r="B70" s="12"/>
      <c r="H70" s="13"/>
      <c r="I70" s="80"/>
      <c r="J70" s="13"/>
      <c r="K70" s="13"/>
    </row>
    <row r="71" spans="1:11" ht="14.25" customHeight="1">
      <c r="A71" s="12"/>
      <c r="B71" s="12"/>
      <c r="H71" s="13"/>
      <c r="I71" s="80"/>
      <c r="J71" s="13"/>
      <c r="K71" s="13"/>
    </row>
    <row r="72" spans="1:11" ht="14.25" customHeight="1">
      <c r="A72" s="12"/>
      <c r="B72" s="12"/>
      <c r="H72" s="13"/>
      <c r="I72" s="80"/>
      <c r="J72" s="13"/>
      <c r="K72" s="13"/>
    </row>
    <row r="73" spans="1:11" ht="14.25" customHeight="1">
      <c r="A73" s="12"/>
      <c r="B73" s="12"/>
      <c r="H73" s="13"/>
      <c r="I73" s="80"/>
      <c r="J73" s="13"/>
      <c r="K73" s="13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2007-11-03T04:11:38Z</cp:lastPrinted>
  <dcterms:created xsi:type="dcterms:W3CDTF">2002-08-29T07:02:01Z</dcterms:created>
  <dcterms:modified xsi:type="dcterms:W3CDTF">2007-02-17T09:12:33Z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